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J:\Project\Regio Jeugdhulp FV\Inkoop\Contractbeheer\formats\"/>
    </mc:Choice>
  </mc:AlternateContent>
  <xr:revisionPtr revIDLastSave="0" documentId="13_ncr:1_{D7D72DBC-A58E-46AB-8B7B-134DC61F5555}" xr6:coauthVersionLast="47" xr6:coauthVersionMax="47" xr10:uidLastSave="{00000000-0000-0000-0000-000000000000}"/>
  <bookViews>
    <workbookView xWindow="-120" yWindow="-120" windowWidth="29040" windowHeight="17640" xr2:uid="{7E7D4A37-36E1-42B8-8E8B-703547113525}"/>
  </bookViews>
  <sheets>
    <sheet name="Algemeen" sheetId="3" r:id="rId1"/>
    <sheet name="Registraties professionals" sheetId="1" r:id="rId2"/>
    <sheet name="Hoofd- en onderaannemer(s)" sheetId="5" r:id="rId3"/>
    <sheet name="Beschrijving hulp" sheetId="2" r:id="rId4"/>
    <sheet name="Invulblad groepsproducten(1)" sheetId="7" r:id="rId5"/>
    <sheet name="Invulblad groepsproducten (2)" sheetId="8" r:id="rId6"/>
    <sheet name="Invulblad groepsproducten (3)" sheetId="9" r:id="rId7"/>
  </sheets>
  <externalReferences>
    <externalReference r:id="rId8"/>
    <externalReference r:id="rId9"/>
  </externalReferences>
  <definedNames>
    <definedName name="discipline">[1]Salarisschalenmix!$1:$1048576</definedName>
    <definedName name="discipline8">[1]Salarisschalenmix!$13:$13</definedName>
    <definedName name="input">[1]Inputblad!$1:$1048576</definedName>
    <definedName name="inputblad">[2]Inputblad!$1:$1048576</definedName>
    <definedName name="inputblad4">[2]Inputblad!$4:$4</definedName>
    <definedName name="inputbladb">[2]Inputblad!$B:$B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9" l="1"/>
  <c r="D11" i="9"/>
  <c r="D8" i="9"/>
  <c r="K13" i="9" s="1"/>
  <c r="H13" i="8"/>
  <c r="D11" i="8"/>
  <c r="D8" i="8"/>
  <c r="K13" i="8" s="1"/>
  <c r="H13" i="7"/>
  <c r="D11" i="7"/>
  <c r="D8" i="7"/>
  <c r="K13" i="7" s="1"/>
  <c r="F13" i="9" l="1"/>
  <c r="H14" i="9" s="1"/>
  <c r="F13" i="8"/>
  <c r="H14" i="8" s="1"/>
  <c r="F13" i="7"/>
  <c r="H14" i="7" s="1"/>
  <c r="K20" i="2" l="1"/>
  <c r="K26" i="2"/>
  <c r="K23" i="2"/>
  <c r="K19" i="2"/>
  <c r="K29" i="2"/>
  <c r="K30" i="2"/>
  <c r="K31" i="2"/>
  <c r="K32" i="2"/>
  <c r="K33" i="2"/>
  <c r="K34" i="2"/>
  <c r="K35" i="2"/>
  <c r="K36" i="2"/>
  <c r="K37" i="2"/>
  <c r="K38" i="2"/>
  <c r="K39" i="2"/>
  <c r="K40" i="2"/>
  <c r="K41" i="2"/>
  <c r="K42" i="2"/>
  <c r="K43" i="2"/>
  <c r="K44" i="2"/>
  <c r="K45" i="2"/>
  <c r="K46" i="2"/>
  <c r="K18" i="2"/>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18" i="5"/>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12" i="1"/>
  <c r="D7" i="1"/>
  <c r="D6" i="1"/>
  <c r="B13" i="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alcChain>
</file>

<file path=xl/sharedStrings.xml><?xml version="1.0" encoding="utf-8"?>
<sst xmlns="http://schemas.openxmlformats.org/spreadsheetml/2006/main" count="177" uniqueCount="109">
  <si>
    <t>Naam organisatie:</t>
  </si>
  <si>
    <t>Agb-code organisatie:</t>
  </si>
  <si>
    <t>SKJ of BIG:</t>
  </si>
  <si>
    <t>Registratie geldig tot:</t>
  </si>
  <si>
    <t>Geregistreerd beroep/specialisme/functie:</t>
  </si>
  <si>
    <t>Nr.</t>
  </si>
  <si>
    <t>Geef hieronder de uitvoerende professionals op die de te willen leveren jeugdhulp gaan uitvoeren</t>
  </si>
  <si>
    <t>Scholingsniveau (mbo, hbo, hbo+, wo of wo+):</t>
  </si>
  <si>
    <t>Hieronder geeft u per product een beschrijving van de hulp en vult in welke professionals betrokken zijn bij de uitvoering daarvan</t>
  </si>
  <si>
    <t>Productcode + omschrijving uit deelovereenkomst</t>
  </si>
  <si>
    <t>Deelovereenkomst Ambulant</t>
  </si>
  <si>
    <t>45A53 
Ambulante begeleiding individueel specialistisch</t>
  </si>
  <si>
    <t>45A48 
Ambulante begeleiding individueel regulier</t>
  </si>
  <si>
    <t>45A04
Ambulante behandeling regulier</t>
  </si>
  <si>
    <t>45A14
Ambulante behandeling specialistisch (licht)</t>
  </si>
  <si>
    <t>45A15
Ambulante behandeling specialistisch (middel)</t>
  </si>
  <si>
    <t>45A06
Ambulante behandeling diagnostiek</t>
  </si>
  <si>
    <t>40A11
Persoonlijke Verzorging</t>
  </si>
  <si>
    <t>45A65
Ernstige Dyslexie</t>
  </si>
  <si>
    <t>Consulatie en advies</t>
  </si>
  <si>
    <t>Deelovereenkomst Verblijf</t>
  </si>
  <si>
    <t>43A08
Logeeropvang</t>
  </si>
  <si>
    <t>Consultatie en advies</t>
  </si>
  <si>
    <t>Document website hoofd- en onderaannemerschap</t>
  </si>
  <si>
    <t>Beschrijving hulp (inhoudelijk):</t>
  </si>
  <si>
    <t>Doel van hulp:</t>
  </si>
  <si>
    <t>Wijze van aanpak hulp:</t>
  </si>
  <si>
    <t>Bijzonderheden bij de hulp, zoals:
• Contra-indicaties:</t>
  </si>
  <si>
    <t>Organisatie maakt gebruik van onderaannemer(s):
Ja (vul hieronder de gegevens in van de onderaannemer(s) zoals verzocht in het tabel)
Nee (onderstaand tabel hoeft u niet in te vullen)</t>
  </si>
  <si>
    <t>Maak hieronder een keuze</t>
  </si>
  <si>
    <t>Tabbladen:</t>
  </si>
  <si>
    <t>• Registraties professionals</t>
  </si>
  <si>
    <t>• Beschrijving hulp</t>
  </si>
  <si>
    <t>AGB-code organisatie</t>
  </si>
  <si>
    <t>Dit format is ingevuld voor:</t>
  </si>
  <si>
    <t>Naam organisatie</t>
  </si>
  <si>
    <t>Dit format is namens de organisatie ingevuld door:</t>
  </si>
  <si>
    <t>Naam:</t>
  </si>
  <si>
    <t>Functie:</t>
  </si>
  <si>
    <t>Gegevens organisatie</t>
  </si>
  <si>
    <t>Dit format is ingevuld op:</t>
  </si>
  <si>
    <t>Datum:</t>
  </si>
  <si>
    <t>Vul hier de datum in wanneer dit format is ingevuld</t>
  </si>
  <si>
    <t>Vul hieronder de naam en AGB-code van de inschrijvende organisatie in</t>
  </si>
  <si>
    <t>Vul hier de naam en functie van de persoon in welke namens de organisatie dit format heeft ingevuld</t>
  </si>
  <si>
    <t>Overzicht tabbladen</t>
  </si>
  <si>
    <t>Nog in te vullen</t>
  </si>
  <si>
    <t>Maak hieronder een keuze door op de cel te klikken. Daarna verschijnt er een keuze lijst met Ja en Nee.</t>
  </si>
  <si>
    <t>Vul onderstaande in</t>
  </si>
  <si>
    <r>
      <t xml:space="preserve">Let op! </t>
    </r>
    <r>
      <rPr>
        <i/>
        <sz val="11"/>
        <color rgb="FFFF0000"/>
        <rFont val="Calibri"/>
        <family val="2"/>
        <scheme val="minor"/>
      </rPr>
      <t>Neem onderstaande nog eens door alvorens het tabel daaronder in te vullen.</t>
    </r>
  </si>
  <si>
    <t>Onderstaande wordt automatisch ingevuld als de gegevens ingevuld zijn op het tabblad 'Algemeen'</t>
  </si>
  <si>
    <t>Geef hieronder de professionals weer van de onderaannemers die betrokken zijn bij de te willen leveren jeugdhulp</t>
  </si>
  <si>
    <t>41A22 Dagbesteding: inspanningsgericht (licht)</t>
  </si>
  <si>
    <t>41A23 Dagbesteding: inspanningsgericht (middel)</t>
  </si>
  <si>
    <t>41A24 Dagbesteding: inspanningsgericht (zwaar)</t>
  </si>
  <si>
    <t>54001
Jeugd-GGZ behandeling regulier / generalistisch</t>
  </si>
  <si>
    <t>54002
Jeugd-GGZ behandeling specialistisch</t>
  </si>
  <si>
    <t>42A03
Vervoer-inspanningsgericht</t>
  </si>
  <si>
    <t>54014: Jeugd-GGZ verblijf tariefklasse F</t>
  </si>
  <si>
    <t>54015: Jeugd-GGZ verblijf tariefklasse G</t>
  </si>
  <si>
    <t>54008: Jeugd-GGZ beschikbaarheidscomponent voor 24-uurs crisiszorg</t>
  </si>
  <si>
    <t>53A01 Curatieve GGZ-zorg door kinderarts</t>
  </si>
  <si>
    <t>43A09
Pleegzorg: inspanningsgericht</t>
  </si>
  <si>
    <t>Controle: U dient alle cellen in een rij ingevuld te hebben</t>
  </si>
  <si>
    <t xml:space="preserve">Geregistreerd beroep/specialisme/functie: </t>
  </si>
  <si>
    <t>SKJ of BIG (indien van toepassing):</t>
  </si>
  <si>
    <t>KvK-nummer onderaannemer:</t>
  </si>
  <si>
    <t>Naam / afkorting gehanteerd door aanbieder:</t>
  </si>
  <si>
    <t>Aantal jeugdigen per begeleider:</t>
  </si>
  <si>
    <r>
      <t>Op dit tabblad vermeld</t>
    </r>
    <r>
      <rPr>
        <sz val="11"/>
        <color rgb="FF0070C0"/>
        <rFont val="Calibri"/>
        <family val="2"/>
        <scheme val="minor"/>
      </rPr>
      <t>t</t>
    </r>
    <r>
      <rPr>
        <sz val="11"/>
        <color theme="1"/>
        <rFont val="Calibri"/>
        <family val="2"/>
        <scheme val="minor"/>
      </rPr>
      <t xml:space="preserve"> u de eventueel betrokken onderaannemer(s) voor de verlening van de Jeugdhulp.</t>
    </r>
  </si>
  <si>
    <r>
      <t xml:space="preserve">Middels dit format levert u namens de inschrijvende organisatie informatie aan die nodig is voor beoordeling van of een organisatie kan toetreden tot het inkoopnetwerk van de Jeugdhulpregio FoodValley en jeugdhulp (Jeugdhulpaanbieder) of kinderbescherming en jeugdreclassering (Gecertificeerde Instelling) mag en kan leveren.
Voor alle eisen voor levering verwijzen we u naar de procesovereenkomst en deelovereenkomsten. Daarnaast verwijzen we u voor toelichting en uitleg op de overeenkomsten en het inkoopproces naar het Afwegingskader zoals gepubliceerd op de website www.jeugdfv.nl. 
U vult dit format naar waarheid in. Indien u achteraf aanpassingen wil maken dan dient u een nieuw format in, waarbij u aangeeft wat is gewijzigd.
U bent verantwoordelijk voor een naar waarheid, juist en correct ingevuld format.
</t>
    </r>
    <r>
      <rPr>
        <u/>
        <sz val="11"/>
        <color rgb="FFFF0000"/>
        <rFont val="Calibri"/>
        <family val="2"/>
        <scheme val="minor"/>
      </rPr>
      <t>Vul onderstaande gegevens en alle tabbladen in (uitgezonderd het tabblad 'Beschrijving hulp' door GI's).</t>
    </r>
    <r>
      <rPr>
        <u/>
        <sz val="11"/>
        <color theme="1"/>
        <rFont val="Calibri"/>
        <family val="2"/>
        <scheme val="minor"/>
      </rPr>
      <t xml:space="preserve"> </t>
    </r>
    <r>
      <rPr>
        <sz val="11"/>
        <color theme="1"/>
        <rFont val="Calibri"/>
        <family val="2"/>
        <scheme val="minor"/>
      </rPr>
      <t xml:space="preserve">Indien niet alle gegevens en/of alle tabbladen zijn ingevuld wordt de aanvraag </t>
    </r>
    <r>
      <rPr>
        <u/>
        <sz val="11"/>
        <color theme="1"/>
        <rFont val="Calibri"/>
        <family val="2"/>
        <scheme val="minor"/>
      </rPr>
      <t>niet</t>
    </r>
    <r>
      <rPr>
        <sz val="11"/>
        <color theme="1"/>
        <rFont val="Calibri"/>
        <family val="2"/>
        <scheme val="minor"/>
      </rPr>
      <t xml:space="preserve"> in behandeling genomen.</t>
    </r>
  </si>
  <si>
    <t>Op dit tabblad vermeldt u de registratienummers van de professionals die vanuit de aanmeldende organisatie betrokken zijn bij de verlening van Jeugdhulp. Eventuele onderaannemers vermeldt u alleen op het tabblad Hoofd- en onderaannemer(s).</t>
  </si>
  <si>
    <t>• Hoofd- en onderaannemer(s)</t>
  </si>
  <si>
    <r>
      <t>Op dit tabblad vermeld</t>
    </r>
    <r>
      <rPr>
        <sz val="11"/>
        <color rgb="FF0070C0"/>
        <rFont val="Calibri"/>
        <family val="2"/>
        <scheme val="minor"/>
      </rPr>
      <t>t</t>
    </r>
    <r>
      <rPr>
        <sz val="11"/>
        <color theme="1"/>
        <rFont val="Calibri"/>
        <family val="2"/>
        <scheme val="minor"/>
      </rPr>
      <t xml:space="preserve"> u op verschillende factoren de hulp die vanuit de organisatie geleverd wenst te worden en onder welke productcode uit de deelovereenkomst dit wordt geleverd. </t>
    </r>
    <r>
      <rPr>
        <sz val="11"/>
        <color rgb="FFFF0000"/>
        <rFont val="Calibri"/>
        <family val="2"/>
        <scheme val="minor"/>
      </rPr>
      <t>Dit tabblad hoeft niet ingevuld te worden door een GI (Gecertificeerde Instelling)</t>
    </r>
    <r>
      <rPr>
        <sz val="11"/>
        <color rgb="FF0070C0"/>
        <rFont val="Calibri"/>
        <family val="2"/>
        <scheme val="minor"/>
      </rPr>
      <t>.</t>
    </r>
  </si>
  <si>
    <r>
      <rPr>
        <b/>
        <i/>
        <sz val="11"/>
        <color theme="1"/>
        <rFont val="Calibri"/>
        <family val="2"/>
        <scheme val="minor"/>
      </rPr>
      <t>Let op:</t>
    </r>
    <r>
      <rPr>
        <i/>
        <sz val="11"/>
        <color theme="1"/>
        <rFont val="Calibri"/>
        <family val="2"/>
        <scheme val="minor"/>
      </rPr>
      <t xml:space="preserve"> Indien uw organisatie zich inschrijft als ZZP dan wordt vanuit die organisatie gewerkt en jeugdhulp geleverd door één professional. Mochten er meer profe</t>
    </r>
    <r>
      <rPr>
        <i/>
        <sz val="11"/>
        <rFont val="Calibri"/>
        <family val="2"/>
        <scheme val="minor"/>
      </rPr>
      <t>ss</t>
    </r>
    <r>
      <rPr>
        <i/>
        <sz val="11"/>
        <color theme="1"/>
        <rFont val="Calibri"/>
        <family val="2"/>
        <scheme val="minor"/>
      </rPr>
      <t xml:space="preserve">ionals betrokken zijn (zoals bijvoorbeeld - niet limitatief opgesomd - door middel van een loondienst, payroll, inhuur, samenwerkingsverbanden of hoofd- en onderaannemer constructie) dan is uw organisatie niet gelijk te stellen aan een ZZP en kan uw organisatie zich niet aanmelden als ZZP'er. </t>
    </r>
    <r>
      <rPr>
        <i/>
        <sz val="11"/>
        <rFont val="Calibri"/>
        <family val="2"/>
        <scheme val="minor"/>
      </rPr>
      <t>Eventuele onderaannemers vermeldt u alleen op het tabblad Hoofd- en onderaannemer(s).</t>
    </r>
  </si>
  <si>
    <r>
      <t>Re</t>
    </r>
    <r>
      <rPr>
        <sz val="11"/>
        <rFont val="Calibri"/>
        <family val="2"/>
        <scheme val="minor"/>
      </rPr>
      <t>gistratienummer professional(s)</t>
    </r>
    <r>
      <rPr>
        <sz val="11"/>
        <color theme="1"/>
        <rFont val="Calibri"/>
        <family val="2"/>
        <scheme val="minor"/>
      </rPr>
      <t xml:space="preserve">
(SKJ bestaat uit 9 cijfers)
(BIG bestaat ui</t>
    </r>
    <r>
      <rPr>
        <sz val="11"/>
        <rFont val="Calibri"/>
        <family val="2"/>
        <scheme val="minor"/>
      </rPr>
      <t>t 11 cijfers) of naam opleiding mbo geschoolde medewerker(s):</t>
    </r>
  </si>
  <si>
    <r>
      <t>Op dit tabblad vult u als hoofdaannemer in van welke onderaannem</t>
    </r>
    <r>
      <rPr>
        <i/>
        <sz val="11"/>
        <rFont val="Calibri"/>
        <family val="2"/>
        <scheme val="minor"/>
      </rPr>
      <t>er(</t>
    </r>
    <r>
      <rPr>
        <i/>
        <sz val="11"/>
        <color theme="1"/>
        <rFont val="Calibri"/>
        <family val="2"/>
        <scheme val="minor"/>
      </rPr>
      <t>s</t>
    </r>
    <r>
      <rPr>
        <i/>
        <sz val="11"/>
        <rFont val="Calibri"/>
        <family val="2"/>
        <scheme val="minor"/>
      </rPr>
      <t>) u geb</t>
    </r>
    <r>
      <rPr>
        <i/>
        <sz val="11"/>
        <color theme="1"/>
        <rFont val="Calibri"/>
        <family val="2"/>
        <scheme val="minor"/>
      </rPr>
      <t>ruikmaakt voor levering van jeugdhulp.
In het document gepubliceerd op de website s</t>
    </r>
    <r>
      <rPr>
        <i/>
        <sz val="11"/>
        <rFont val="Calibri"/>
        <family val="2"/>
        <scheme val="minor"/>
      </rPr>
      <t>taat b</t>
    </r>
    <r>
      <rPr>
        <i/>
        <sz val="11"/>
        <color theme="1"/>
        <rFont val="Calibri"/>
        <family val="2"/>
        <scheme val="minor"/>
      </rPr>
      <t>eschreven welke eisen vanuit de deelovereenkomst gelden bij een ho</t>
    </r>
    <r>
      <rPr>
        <i/>
        <sz val="11"/>
        <rFont val="Calibri"/>
        <family val="2"/>
        <scheme val="minor"/>
      </rPr>
      <t>ofd</t>
    </r>
    <r>
      <rPr>
        <i/>
        <sz val="11"/>
        <color theme="1"/>
        <rFont val="Calibri"/>
        <family val="2"/>
        <scheme val="minor"/>
      </rPr>
      <t xml:space="preserve">- en onderaannemerschap.
De eventueel ontvangen goedkeuring ziet alleen op het construct en is nog geen goedkeuring van dat construct in een specifieke casus.
</t>
    </r>
    <r>
      <rPr>
        <b/>
        <i/>
        <sz val="11"/>
        <color theme="1"/>
        <rFont val="Calibri"/>
        <family val="2"/>
        <scheme val="minor"/>
      </rPr>
      <t>Let op:</t>
    </r>
    <r>
      <rPr>
        <i/>
        <sz val="11"/>
        <color theme="1"/>
        <rFont val="Calibri"/>
        <family val="2"/>
        <scheme val="minor"/>
      </rPr>
      <t xml:space="preserve"> Indien uw organisatie zich inschrijft als ZZP dan wordt vanuit die organisatie gewerkt en jeugdhulp geleverd door één professional. Mochten er meer profe</t>
    </r>
    <r>
      <rPr>
        <i/>
        <sz val="11"/>
        <rFont val="Calibri"/>
        <family val="2"/>
        <scheme val="minor"/>
      </rPr>
      <t>ss</t>
    </r>
    <r>
      <rPr>
        <i/>
        <sz val="11"/>
        <color theme="1"/>
        <rFont val="Calibri"/>
        <family val="2"/>
        <scheme val="minor"/>
      </rPr>
      <t>ionals betrokken zijn (zoals bijvoorbeeld - niet limitatief opgesomd - door middel van een loondienst, payroll, inhuur, samenwerkingsverbanden of hoofd- en onderaannemer constructie) dan is uw organisatie niet gelijk te stellen aan een ZZP en kan uw organisatie zich niet aanmelden als ZZP'er.</t>
    </r>
  </si>
  <si>
    <t>Vul onderstaande tabel in, tenzij hierboven 'Nee' is ingevuld.</t>
  </si>
  <si>
    <t>Naam onderaannemer(s):</t>
  </si>
  <si>
    <t>AGB-code onderaannemer:</t>
  </si>
  <si>
    <t>Registratienummer professional
(SKJ bestaat uit 9 cijfers)
(BIG bestaat ui 11 cijfers) of naam opleiding mbo geschoolde medewerker(s):</t>
  </si>
  <si>
    <r>
      <rPr>
        <b/>
        <sz val="11"/>
        <color theme="1"/>
        <rFont val="Calibri"/>
        <family val="2"/>
        <scheme val="minor"/>
      </rPr>
      <t xml:space="preserve">ZZP: </t>
    </r>
    <r>
      <rPr>
        <sz val="11"/>
        <color theme="1"/>
        <rFont val="Calibri"/>
        <family val="2"/>
        <scheme val="minor"/>
      </rPr>
      <t>Indien uw organisatie zic</t>
    </r>
    <r>
      <rPr>
        <sz val="11"/>
        <rFont val="Calibri"/>
        <family val="2"/>
        <scheme val="minor"/>
      </rPr>
      <t>h aanmeldt</t>
    </r>
    <r>
      <rPr>
        <sz val="11"/>
        <color theme="1"/>
        <rFont val="Calibri"/>
        <family val="2"/>
        <scheme val="minor"/>
      </rPr>
      <t xml:space="preserve"> als ZZP dan wordt vanuit die organisatie gewerkt en jeugdhulp geleverd door één professional. Mochten er meer profesgionals betrokken zijn (zoals bijvoorbeeld - niet limitatief - door middel van een loondienst, payroll, inhuur, samenwerkingsverbanden of hoofd- en onderaannemer constructie) dan is uw organisatie niet gelijk te stellen aan een ZZP en kan uw organisatie zich niet aanmelden als ZZP'er.
</t>
    </r>
    <r>
      <rPr>
        <b/>
        <sz val="11"/>
        <color theme="1"/>
        <rFont val="Calibri"/>
        <family val="2"/>
        <scheme val="minor"/>
      </rPr>
      <t xml:space="preserve">Hulp niet behorende onder de Jeugdwet: </t>
    </r>
    <r>
      <rPr>
        <sz val="11"/>
        <color theme="1"/>
        <rFont val="Calibri"/>
        <family val="2"/>
        <scheme val="minor"/>
      </rPr>
      <t xml:space="preserve">Hulpvormen (denk aan bijvoorbeeld huiswerkbegeleiding) die niet valt binnen de Jeugdwet, behoren daarmee ook niet onder de Producten zoals opgenomen in de deelovereenkomsten.
</t>
    </r>
    <r>
      <rPr>
        <b/>
        <sz val="11"/>
        <color theme="1"/>
        <rFont val="Calibri"/>
        <family val="2"/>
        <scheme val="minor"/>
      </rPr>
      <t xml:space="preserve">Vaktherapieën: </t>
    </r>
    <r>
      <rPr>
        <sz val="11"/>
        <color theme="1"/>
        <rFont val="Calibri"/>
        <family val="2"/>
        <scheme val="minor"/>
      </rPr>
      <t xml:space="preserve">De gemeenten van de Jeugdhulpregio FoodValley hebben besloten om de contractering en vergoeding van de vaktherapieën (clusterbenaming voor beroepen als Beeldende therapie, Danstherapie, Dramatherapie, Muziektherapie, Speltherapie en Psychomotorische (Kinder)Therapie) als zelfstandige therapie niet te organiseren middels de regionale overeenkomsten (de proces- en deelovereenkomsten). Zoals in de deelovereenkomsten is opgenomen worden vaktherapieën enkel vergoed via de regionale overeenkomsten als ze onderdeel zijn van een breed specialistisch GGZ-traject en voor niet meer dan 40% van de behandeling. Daarnaast mag de vaktherapeut niet de regiebehandelaar zijn.
De eventuele contractering en vergoeding van vaktherapie als zelfstandig ingezette therapie wordt door elke gemeente zelf georganiseerd. 
</t>
    </r>
    <r>
      <rPr>
        <b/>
        <sz val="11"/>
        <color theme="1"/>
        <rFont val="Calibri"/>
        <family val="2"/>
        <scheme val="minor"/>
      </rPr>
      <t xml:space="preserve">Eisen deelovereenkomst: </t>
    </r>
    <r>
      <rPr>
        <sz val="11"/>
        <color theme="1"/>
        <rFont val="Calibri"/>
        <family val="2"/>
        <scheme val="minor"/>
      </rPr>
      <t xml:space="preserve">Voor het mogen leveren van jeugdhulp onder de deelovereenkomste(en) wordt gecontroleerd op de eisen en voorwaarden volgende uit de deelovereenkomst. Neem de eisen en voorwaarden uit de deelovereenkomst goed door alvorens dit format in te vullen.
</t>
    </r>
    <r>
      <rPr>
        <b/>
        <sz val="11"/>
        <color theme="1"/>
        <rFont val="Calibri"/>
        <family val="2"/>
        <scheme val="minor"/>
      </rPr>
      <t xml:space="preserve">Corresponderend met geselecteerde hulpvormen in digitaal aanmeldformulier: </t>
    </r>
    <r>
      <rPr>
        <sz val="11"/>
        <color theme="1"/>
        <rFont val="Calibri"/>
        <family val="2"/>
        <scheme val="minor"/>
      </rPr>
      <t xml:space="preserve">De hieronder ingevulde producten corresponderen met de geselecteerde jeugdhulpvormen zoals geselecteerd </t>
    </r>
    <r>
      <rPr>
        <sz val="11"/>
        <rFont val="Calibri"/>
        <family val="2"/>
        <scheme val="minor"/>
      </rPr>
      <t>in de</t>
    </r>
    <r>
      <rPr>
        <sz val="11"/>
        <color theme="1"/>
        <rFont val="Calibri"/>
        <family val="2"/>
        <scheme val="minor"/>
      </rPr>
      <t xml:space="preserve"> digitale aanmelding via de website www.jeugdfv.nl. Indien hetgeen hieronder niet correspondeert met hetgeen geselecteerd m</t>
    </r>
    <r>
      <rPr>
        <sz val="11"/>
        <rFont val="Calibri"/>
        <family val="2"/>
        <scheme val="minor"/>
      </rPr>
      <t>iddels de</t>
    </r>
    <r>
      <rPr>
        <sz val="11"/>
        <color theme="1"/>
        <rFont val="Calibri"/>
        <family val="2"/>
        <scheme val="minor"/>
      </rPr>
      <t xml:space="preserve"> digitale aanmelding via de website, dan wordt de aanvraag niet in behandeling genomen.</t>
    </r>
  </si>
  <si>
    <t>Doelgroep (in het geval van groepsproducten aantal jeugdigen per begeleider ook graag invullen):</t>
  </si>
  <si>
    <r>
      <t>Professionals betrokken bij deze hulp</t>
    </r>
    <r>
      <rPr>
        <sz val="11"/>
        <rFont val="Calibri"/>
        <family val="2"/>
        <scheme val="minor"/>
      </rPr>
      <t xml:space="preserve"> (SKJ en/of BIG registratienummers met opleidingsniveau - hbo, hbo+, wo of wo+ - opnemen, bij</t>
    </r>
    <r>
      <rPr>
        <strike/>
        <sz val="11"/>
        <rFont val="Calibri"/>
        <family val="2"/>
        <scheme val="minor"/>
      </rPr>
      <t xml:space="preserve"> </t>
    </r>
    <r>
      <rPr>
        <sz val="11"/>
        <rFont val="Calibri"/>
        <family val="2"/>
        <scheme val="minor"/>
      </rPr>
      <t>mbo die zich niet kunnen registreren het aantal mbo noteren)
Ook professionals opnemen die worden ingezet vanuit een onderaannemer:</t>
    </r>
  </si>
  <si>
    <t>Naam Groep:</t>
  </si>
  <si>
    <t>Intensiteit</t>
  </si>
  <si>
    <t>Producten</t>
  </si>
  <si>
    <t>Gegevens over locatie</t>
  </si>
  <si>
    <t>aantal</t>
  </si>
  <si>
    <t>41A22 - Groep licht</t>
  </si>
  <si>
    <t>Gemiddeld aantal gepland aanwezige cliënten (alle cliënten, niet alleen de door de regio FoodValley bekostigde)</t>
  </si>
  <si>
    <t>41A23 - Groep middel</t>
  </si>
  <si>
    <t>Bezettingsgraad (op jaarbasis)</t>
  </si>
  <si>
    <t>41A24 - Groep zwaar</t>
  </si>
  <si>
    <t>Aantal groepsbegeleiders per openingsuur</t>
  </si>
  <si>
    <t>% MBO groepsbegeleiders</t>
  </si>
  <si>
    <t>Feitelijk gemiddeld aantal bezette plaatsen</t>
  </si>
  <si>
    <t>Aantal openingsdagen per week</t>
  </si>
  <si>
    <t>Aantal openingsuren per week*</t>
  </si>
  <si>
    <t>Aantal openingsuren per dag</t>
  </si>
  <si>
    <t>Uit hoeveel blokken bestaat een dag?**</t>
  </si>
  <si>
    <t>Begeleidingsintensiteit</t>
  </si>
  <si>
    <t>*</t>
  </si>
  <si>
    <t>Het betreft hier de uren waarop jeugdigen aanwezig mogen zijn</t>
  </si>
  <si>
    <t>**</t>
  </si>
  <si>
    <t>Het betreft hier bijvoorbeeld twee momenten dat jeugdigen naar de groep kunnen komen bijv. van 9-12u en 12-15u</t>
  </si>
  <si>
    <t>U kunt dit blad kopiëren en voor meerdere groepen invullen</t>
  </si>
  <si>
    <t>• Invulblad groepsproducten</t>
  </si>
  <si>
    <r>
      <t>Op dit tabblad vermeld</t>
    </r>
    <r>
      <rPr>
        <sz val="11"/>
        <color rgb="FF0070C0"/>
        <rFont val="Calibri"/>
        <family val="2"/>
        <scheme val="minor"/>
      </rPr>
      <t>t</t>
    </r>
    <r>
      <rPr>
        <sz val="11"/>
        <color theme="1"/>
        <rFont val="Calibri"/>
        <family val="2"/>
        <scheme val="minor"/>
      </rPr>
      <t xml:space="preserve"> u de gevraagde gegevens per groep.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</si>
</sst>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18" x14ac:knownFonts="1">
    <font>
      <sz val="11"/>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i/>
      <sz val="11"/>
      <color theme="0" tint="-0.499984740745262"/>
      <name val="Calibri"/>
      <family val="2"/>
      <scheme val="minor"/>
    </font>
    <font>
      <i/>
      <sz val="11"/>
      <name val="Calibri"/>
      <family val="2"/>
      <scheme val="minor"/>
    </font>
    <font>
      <u/>
      <sz val="11"/>
      <color theme="1"/>
      <name val="Calibri"/>
      <family val="2"/>
      <scheme val="minor"/>
    </font>
    <font>
      <sz val="11"/>
      <color rgb="FFFF0000"/>
      <name val="Calibri"/>
      <family val="2"/>
      <scheme val="minor"/>
    </font>
    <font>
      <i/>
      <sz val="11"/>
      <color rgb="FFFF0000"/>
      <name val="Calibri"/>
      <family val="2"/>
      <scheme val="minor"/>
    </font>
    <font>
      <u/>
      <sz val="11"/>
      <color rgb="FFFF0000"/>
      <name val="Calibri"/>
      <family val="2"/>
      <scheme val="minor"/>
    </font>
    <font>
      <b/>
      <i/>
      <sz val="11"/>
      <color rgb="FFFF0000"/>
      <name val="Calibri"/>
      <family val="2"/>
      <scheme val="minor"/>
    </font>
    <font>
      <sz val="11"/>
      <name val="Calibri"/>
      <family val="2"/>
      <scheme val="minor"/>
    </font>
    <font>
      <sz val="11"/>
      <color rgb="FF0070C0"/>
      <name val="Calibri"/>
      <family val="2"/>
      <scheme val="minor"/>
    </font>
    <font>
      <strike/>
      <sz val="1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bottom style="thin">
        <color theme="0"/>
      </bottom>
      <diagonal/>
    </border>
  </borders>
  <cellStyleXfs count="4">
    <xf numFmtId="0" fontId="0" fillId="0" borderId="0"/>
    <xf numFmtId="0" fontId="3" fillId="0" borderId="0" applyNumberForma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59">
    <xf numFmtId="0" fontId="0" fillId="0" borderId="0" xfId="0"/>
    <xf numFmtId="0" fontId="0" fillId="0" borderId="1" xfId="0" applyBorder="1" applyAlignment="1" applyProtection="1">
      <alignment horizontal="left"/>
      <protection locked="0"/>
    </xf>
    <xf numFmtId="17" fontId="0" fillId="0" borderId="1" xfId="0" applyNumberFormat="1" applyBorder="1" applyAlignment="1" applyProtection="1">
      <alignment horizontal="left"/>
      <protection locked="0"/>
    </xf>
    <xf numFmtId="0" fontId="0" fillId="2" borderId="0" xfId="0" applyFill="1" applyProtection="1">
      <protection hidden="1"/>
    </xf>
    <xf numFmtId="0" fontId="0" fillId="0" borderId="1" xfId="0" applyBorder="1" applyAlignment="1" applyProtection="1">
      <alignment horizontal="left" vertical="center"/>
      <protection hidden="1"/>
    </xf>
    <xf numFmtId="0" fontId="0" fillId="2" borderId="0" xfId="0" applyFill="1" applyAlignment="1" applyProtection="1">
      <alignment vertical="center"/>
      <protection hidden="1"/>
    </xf>
    <xf numFmtId="0" fontId="0" fillId="0" borderId="1" xfId="0" applyBorder="1" applyAlignment="1" applyProtection="1">
      <alignment vertical="center"/>
      <protection hidden="1"/>
    </xf>
    <xf numFmtId="0" fontId="0" fillId="0" borderId="1" xfId="0" applyBorder="1" applyAlignment="1" applyProtection="1">
      <alignment vertical="center" wrapText="1"/>
      <protection hidden="1"/>
    </xf>
    <xf numFmtId="0" fontId="0" fillId="0" borderId="1" xfId="0" applyBorder="1" applyAlignment="1" applyProtection="1">
      <alignment horizontal="left"/>
      <protection hidden="1"/>
    </xf>
    <xf numFmtId="0" fontId="0" fillId="0" borderId="1" xfId="0" applyBorder="1" applyAlignment="1" applyProtection="1">
      <alignment horizontal="left"/>
      <protection locked="0"/>
    </xf>
    <xf numFmtId="0" fontId="0" fillId="0" borderId="1" xfId="0" applyBorder="1"/>
    <xf numFmtId="0" fontId="0" fillId="0" borderId="1" xfId="0" applyFill="1" applyBorder="1" applyAlignment="1" applyProtection="1">
      <alignment vertical="center" wrapText="1"/>
      <protection hidden="1"/>
    </xf>
    <xf numFmtId="0" fontId="0" fillId="0" borderId="1" xfId="0" applyBorder="1" applyAlignment="1">
      <alignment wrapText="1"/>
    </xf>
    <xf numFmtId="0" fontId="0" fillId="0" borderId="1" xfId="0" applyBorder="1" applyAlignment="1" applyProtection="1">
      <alignment horizontal="left" vertical="center" wrapText="1"/>
      <protection hidden="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horizontal="left"/>
      <protection locked="0"/>
    </xf>
    <xf numFmtId="0" fontId="0" fillId="2" borderId="0" xfId="0" applyFill="1" applyBorder="1"/>
    <xf numFmtId="0" fontId="0" fillId="2" borderId="0" xfId="0" applyFill="1"/>
    <xf numFmtId="0" fontId="0" fillId="2" borderId="0" xfId="0" applyFill="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left" vertical="center"/>
    </xf>
    <xf numFmtId="0" fontId="0" fillId="2" borderId="0" xfId="0" applyFill="1" applyBorder="1" applyAlignment="1" applyProtection="1">
      <protection locked="0"/>
    </xf>
    <xf numFmtId="0" fontId="0" fillId="2" borderId="0" xfId="0" applyFill="1" applyBorder="1" applyAlignment="1"/>
    <xf numFmtId="0" fontId="0" fillId="2" borderId="0" xfId="0" applyFill="1" applyAlignment="1" applyProtection="1">
      <alignment horizontal="left" wrapText="1"/>
      <protection hidden="1"/>
    </xf>
    <xf numFmtId="0" fontId="0" fillId="2" borderId="0" xfId="0" applyFill="1" applyBorder="1" applyAlignment="1" applyProtection="1">
      <alignment horizontal="left" vertical="top" wrapText="1"/>
      <protection hidden="1"/>
    </xf>
    <xf numFmtId="0" fontId="0" fillId="2" borderId="0" xfId="0" applyFill="1" applyBorder="1" applyAlignment="1">
      <alignment horizontal="left"/>
    </xf>
    <xf numFmtId="0" fontId="0" fillId="0" borderId="1" xfId="0" applyBorder="1" applyAlignment="1">
      <alignment vertical="top" wrapText="1"/>
    </xf>
    <xf numFmtId="0" fontId="0" fillId="2" borderId="1" xfId="0" applyFill="1" applyBorder="1" applyAlignment="1" applyProtection="1">
      <protection locked="0"/>
    </xf>
    <xf numFmtId="0" fontId="0" fillId="2" borderId="0" xfId="0" applyFill="1" applyAlignment="1">
      <alignment horizontal="left" vertical="top" wrapText="1"/>
    </xf>
    <xf numFmtId="0" fontId="0" fillId="2" borderId="1" xfId="0" applyFill="1" applyBorder="1"/>
    <xf numFmtId="0" fontId="0" fillId="2" borderId="1" xfId="0" applyFill="1" applyBorder="1" applyAlignment="1">
      <alignment vertical="top"/>
    </xf>
    <xf numFmtId="0" fontId="5" fillId="2" borderId="0" xfId="0" applyFont="1" applyFill="1"/>
    <xf numFmtId="0" fontId="0" fillId="2" borderId="1" xfId="0" applyFill="1" applyBorder="1" applyAlignment="1">
      <alignment horizontal="center"/>
    </xf>
    <xf numFmtId="0" fontId="3" fillId="2" borderId="0" xfId="1" applyFill="1" applyBorder="1" applyAlignment="1" applyProtection="1">
      <alignment horizontal="left" wrapText="1"/>
    </xf>
    <xf numFmtId="0" fontId="5" fillId="2" borderId="0" xfId="0" applyFont="1" applyFill="1" applyBorder="1"/>
    <xf numFmtId="0" fontId="6" fillId="2" borderId="1" xfId="0" applyFont="1" applyFill="1" applyBorder="1"/>
    <xf numFmtId="0" fontId="1" fillId="2" borderId="0" xfId="0" applyFont="1" applyFill="1"/>
    <xf numFmtId="0" fontId="9" fillId="2" borderId="0" xfId="0" applyFont="1" applyFill="1" applyBorder="1"/>
    <xf numFmtId="0" fontId="9" fillId="2" borderId="0" xfId="0" applyFont="1" applyFill="1"/>
    <xf numFmtId="0" fontId="1" fillId="2" borderId="1" xfId="0" applyFont="1" applyFill="1" applyBorder="1"/>
    <xf numFmtId="0" fontId="6" fillId="2" borderId="1" xfId="0" applyFont="1" applyFill="1" applyBorder="1" applyAlignment="1">
      <alignment horizontal="left"/>
    </xf>
    <xf numFmtId="0" fontId="9" fillId="2" borderId="0" xfId="0" applyFont="1" applyFill="1" applyBorder="1" applyAlignment="1" applyProtection="1">
      <alignment horizontal="left" vertical="top"/>
      <protection hidden="1"/>
    </xf>
    <xf numFmtId="0" fontId="9" fillId="2" borderId="0" xfId="1" applyFont="1" applyFill="1" applyBorder="1" applyAlignment="1" applyProtection="1">
      <alignment horizontal="left"/>
    </xf>
    <xf numFmtId="0" fontId="5" fillId="2" borderId="0" xfId="0" applyFont="1" applyFill="1" applyBorder="1" applyAlignment="1" applyProtection="1">
      <alignment horizontal="left"/>
      <protection locked="0"/>
    </xf>
    <xf numFmtId="0" fontId="9" fillId="2" borderId="0" xfId="0" applyFont="1" applyFill="1" applyBorder="1" applyAlignment="1">
      <alignment horizontal="left"/>
    </xf>
    <xf numFmtId="0" fontId="0" fillId="2" borderId="0" xfId="0" applyFill="1" applyBorder="1" applyAlignment="1">
      <alignment horizontal="left" vertical="top" wrapText="1"/>
    </xf>
    <xf numFmtId="0" fontId="12" fillId="0" borderId="4" xfId="0" applyFont="1" applyBorder="1" applyAlignment="1" applyProtection="1">
      <alignment horizontal="left" wrapText="1"/>
      <protection locked="0"/>
    </xf>
    <xf numFmtId="0" fontId="12" fillId="0" borderId="1" xfId="0" applyFont="1" applyBorder="1" applyAlignment="1" applyProtection="1">
      <alignment horizontal="left"/>
      <protection locked="0"/>
    </xf>
    <xf numFmtId="0" fontId="3" fillId="2" borderId="0" xfId="1" applyFill="1" applyBorder="1" applyAlignment="1" applyProtection="1">
      <alignment horizontal="left" wrapText="1"/>
    </xf>
    <xf numFmtId="0" fontId="12" fillId="0" borderId="1" xfId="0" applyFont="1" applyBorder="1" applyAlignment="1" applyProtection="1">
      <alignment horizontal="left" wrapText="1"/>
      <protection locked="0"/>
    </xf>
    <xf numFmtId="0" fontId="0" fillId="0" borderId="1" xfId="0" applyBorder="1" applyAlignment="1">
      <alignment horizontal="left"/>
    </xf>
    <xf numFmtId="0" fontId="0" fillId="2" borderId="1" xfId="0" applyFill="1" applyBorder="1" applyProtection="1">
      <protection hidden="1"/>
    </xf>
    <xf numFmtId="0" fontId="0" fillId="2" borderId="5" xfId="0" applyFill="1" applyBorder="1" applyProtection="1">
      <protection hidden="1"/>
    </xf>
    <xf numFmtId="0" fontId="0" fillId="2" borderId="1" xfId="0" applyFill="1" applyBorder="1" applyAlignment="1" applyProtection="1">
      <alignment vertical="top" wrapText="1"/>
      <protection hidden="1"/>
    </xf>
    <xf numFmtId="0" fontId="0" fillId="2" borderId="5" xfId="0" applyFill="1" applyBorder="1"/>
    <xf numFmtId="0" fontId="0" fillId="0" borderId="0" xfId="0" applyBorder="1" applyAlignment="1">
      <alignment horizontal="lef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5" xfId="0" applyBorder="1" applyAlignment="1"/>
    <xf numFmtId="0" fontId="0" fillId="0" borderId="5" xfId="0" applyBorder="1" applyAlignment="1" applyProtection="1">
      <alignment vertical="center" wrapText="1"/>
      <protection hidden="1"/>
    </xf>
    <xf numFmtId="0" fontId="0" fillId="4" borderId="1" xfId="0" applyFill="1" applyBorder="1" applyProtection="1">
      <protection hidden="1"/>
    </xf>
    <xf numFmtId="0" fontId="0" fillId="0" borderId="5" xfId="0" applyBorder="1" applyAlignment="1" applyProtection="1">
      <alignment wrapText="1"/>
      <protection locked="0"/>
    </xf>
    <xf numFmtId="0" fontId="0" fillId="0" borderId="5" xfId="0" applyBorder="1" applyAlignment="1" applyProtection="1">
      <protection locked="0"/>
    </xf>
    <xf numFmtId="0" fontId="12" fillId="0" borderId="1" xfId="0" applyFont="1" applyBorder="1" applyAlignment="1" applyProtection="1">
      <alignment horizontal="left"/>
      <protection locked="0"/>
    </xf>
    <xf numFmtId="0" fontId="12" fillId="2" borderId="1" xfId="0" applyFont="1" applyFill="1" applyBorder="1" applyAlignment="1">
      <alignment vertical="top"/>
    </xf>
    <xf numFmtId="0" fontId="12" fillId="0" borderId="1" xfId="0" applyFont="1" applyBorder="1" applyAlignment="1">
      <alignment vertical="center" wrapText="1"/>
    </xf>
    <xf numFmtId="0" fontId="12" fillId="0" borderId="1" xfId="0" applyFont="1" applyBorder="1" applyAlignment="1" applyProtection="1">
      <alignment vertical="center" wrapText="1"/>
      <protection hidden="1"/>
    </xf>
    <xf numFmtId="0" fontId="0" fillId="0" borderId="8" xfId="0" applyBorder="1"/>
    <xf numFmtId="0" fontId="0" fillId="0" borderId="9" xfId="0" applyBorder="1"/>
    <xf numFmtId="0" fontId="0" fillId="0" borderId="10" xfId="0" applyBorder="1"/>
    <xf numFmtId="0" fontId="0" fillId="0" borderId="12" xfId="0" applyBorder="1"/>
    <xf numFmtId="0" fontId="2" fillId="5" borderId="12" xfId="0" applyFont="1" applyFill="1" applyBorder="1" applyAlignment="1">
      <alignment horizontal="center"/>
    </xf>
    <xf numFmtId="0" fontId="2" fillId="5" borderId="12" xfId="0" applyFont="1" applyFill="1" applyBorder="1" applyAlignment="1">
      <alignment horizontal="left"/>
    </xf>
    <xf numFmtId="0" fontId="2" fillId="5" borderId="13" xfId="0" applyFont="1" applyFill="1" applyBorder="1" applyAlignment="1">
      <alignment horizontal="left"/>
    </xf>
    <xf numFmtId="0" fontId="0" fillId="0" borderId="14" xfId="0" applyBorder="1"/>
    <xf numFmtId="0" fontId="0" fillId="0" borderId="15" xfId="0" applyBorder="1" applyAlignment="1">
      <alignment horizontal="center"/>
    </xf>
    <xf numFmtId="0" fontId="2" fillId="0" borderId="8" xfId="0" applyFont="1" applyBorder="1"/>
    <xf numFmtId="0" fontId="2" fillId="0" borderId="8" xfId="0" applyFont="1" applyBorder="1" applyAlignment="1">
      <alignment horizontal="center"/>
    </xf>
    <xf numFmtId="2" fontId="0" fillId="0" borderId="16" xfId="0" applyNumberFormat="1" applyBorder="1" applyAlignment="1">
      <alignment horizontal="right" indent="1"/>
    </xf>
    <xf numFmtId="0" fontId="0" fillId="0" borderId="8" xfId="0" applyBorder="1" applyAlignment="1">
      <alignment wrapText="1"/>
    </xf>
    <xf numFmtId="164" fontId="0" fillId="6" borderId="8" xfId="0" applyNumberFormat="1" applyFill="1" applyBorder="1" applyAlignment="1" applyProtection="1">
      <alignment horizontal="center"/>
      <protection locked="0"/>
    </xf>
    <xf numFmtId="165" fontId="0" fillId="0" borderId="8" xfId="2" applyNumberFormat="1" applyFont="1" applyBorder="1" applyAlignment="1">
      <alignment horizontal="center"/>
    </xf>
    <xf numFmtId="9" fontId="0" fillId="6" borderId="8" xfId="2" applyFont="1" applyFill="1" applyBorder="1" applyAlignment="1" applyProtection="1">
      <alignment horizontal="center"/>
      <protection locked="0"/>
    </xf>
    <xf numFmtId="164" fontId="0" fillId="0" borderId="8" xfId="0" applyNumberFormat="1" applyBorder="1" applyAlignment="1">
      <alignment horizontal="center"/>
    </xf>
    <xf numFmtId="0" fontId="0" fillId="0" borderId="16" xfId="0" applyBorder="1" applyAlignment="1">
      <alignment horizontal="right" indent="1"/>
    </xf>
    <xf numFmtId="0" fontId="0" fillId="0" borderId="16" xfId="0" applyBorder="1"/>
    <xf numFmtId="166" fontId="0" fillId="0" borderId="8" xfId="0" applyNumberFormat="1" applyBorder="1" applyAlignment="1">
      <alignment horizontal="center"/>
    </xf>
    <xf numFmtId="43" fontId="2" fillId="6" borderId="8" xfId="3" applyFont="1" applyFill="1" applyBorder="1" applyAlignment="1" applyProtection="1">
      <alignment vertical="center"/>
    </xf>
    <xf numFmtId="0" fontId="2" fillId="0" borderId="8" xfId="0" applyFont="1" applyBorder="1" applyAlignment="1">
      <alignment wrapText="1"/>
    </xf>
    <xf numFmtId="0" fontId="0" fillId="0" borderId="14" xfId="0" applyBorder="1" applyAlignment="1">
      <alignment vertical="top"/>
    </xf>
    <xf numFmtId="0" fontId="8" fillId="0" borderId="8" xfId="0" applyFont="1" applyBorder="1"/>
    <xf numFmtId="0" fontId="0" fillId="0" borderId="15" xfId="0" applyBorder="1" applyAlignment="1">
      <alignment horizontal="right"/>
    </xf>
    <xf numFmtId="0" fontId="16" fillId="0" borderId="8" xfId="0" applyFont="1" applyBorder="1"/>
    <xf numFmtId="0" fontId="17" fillId="0" borderId="8" xfId="0" applyFont="1" applyBorder="1"/>
    <xf numFmtId="0" fontId="0" fillId="0" borderId="17" xfId="0" applyBorder="1"/>
    <xf numFmtId="0" fontId="17" fillId="0" borderId="8" xfId="0" applyFont="1" applyBorder="1" applyAlignment="1">
      <alignment horizontal="left" indent="1"/>
    </xf>
    <xf numFmtId="0" fontId="0" fillId="0" borderId="15" xfId="0" applyBorder="1"/>
    <xf numFmtId="0" fontId="0" fillId="0" borderId="18" xfId="0" applyBorder="1"/>
    <xf numFmtId="0" fontId="17" fillId="0" borderId="19" xfId="0" applyFont="1" applyBorder="1" applyAlignment="1">
      <alignment horizontal="left" indent="1"/>
    </xf>
    <xf numFmtId="0" fontId="17" fillId="0" borderId="19" xfId="0" applyFont="1" applyBorder="1"/>
    <xf numFmtId="0" fontId="0" fillId="0" borderId="19" xfId="0" applyBorder="1"/>
    <xf numFmtId="0" fontId="0" fillId="0" borderId="20" xfId="0" applyBorder="1"/>
    <xf numFmtId="0" fontId="0" fillId="0" borderId="21" xfId="0" applyBorder="1"/>
    <xf numFmtId="0" fontId="16" fillId="0" borderId="0" xfId="0" applyFont="1" applyAlignment="1">
      <alignment horizontal="left" wrapText="1"/>
    </xf>
    <xf numFmtId="0" fontId="2" fillId="7" borderId="11" xfId="0" applyFont="1" applyFill="1" applyBorder="1" applyAlignment="1">
      <alignment horizontal="center"/>
    </xf>
    <xf numFmtId="0" fontId="0" fillId="2" borderId="1" xfId="0" applyFill="1" applyBorder="1" applyAlignment="1">
      <alignment horizontal="left" vertical="top" wrapText="1"/>
    </xf>
    <xf numFmtId="0" fontId="0" fillId="2" borderId="0" xfId="0" applyFill="1" applyAlignment="1">
      <alignment horizontal="left" vertical="top" wrapText="1"/>
    </xf>
    <xf numFmtId="0" fontId="12" fillId="2" borderId="1" xfId="0" applyFont="1" applyFill="1" applyBorder="1" applyAlignment="1">
      <alignment horizontal="left" vertical="top" wrapText="1"/>
    </xf>
    <xf numFmtId="0" fontId="0" fillId="2" borderId="1" xfId="0" applyFill="1" applyBorder="1" applyAlignment="1">
      <alignment horizontal="left"/>
    </xf>
    <xf numFmtId="0" fontId="0" fillId="2" borderId="2"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12" fillId="0" borderId="2" xfId="0" applyFont="1" applyBorder="1" applyAlignment="1" applyProtection="1">
      <alignment horizontal="left" wrapText="1"/>
      <protection locked="0"/>
    </xf>
    <xf numFmtId="0" fontId="12" fillId="0" borderId="4" xfId="0" applyFont="1" applyBorder="1" applyAlignment="1" applyProtection="1">
      <alignment horizontal="left" wrapText="1"/>
      <protection locked="0"/>
    </xf>
    <xf numFmtId="0" fontId="1" fillId="2" borderId="0" xfId="0" applyFont="1" applyFill="1" applyBorder="1" applyAlignment="1" applyProtection="1">
      <alignment horizontal="left" vertical="top" wrapText="1"/>
      <protection hidden="1"/>
    </xf>
    <xf numFmtId="0" fontId="0" fillId="2" borderId="0" xfId="0" applyFill="1" applyBorder="1" applyAlignment="1" applyProtection="1">
      <alignment horizontal="left" vertical="top" wrapText="1"/>
      <protection hidden="1"/>
    </xf>
    <xf numFmtId="0" fontId="1" fillId="2" borderId="1" xfId="0" applyFont="1" applyFill="1" applyBorder="1" applyAlignment="1" applyProtection="1">
      <alignment horizontal="center" wrapText="1"/>
      <protection hidden="1"/>
    </xf>
    <xf numFmtId="0" fontId="1" fillId="0" borderId="2"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0" fillId="0" borderId="1" xfId="0" applyBorder="1" applyAlignment="1" applyProtection="1">
      <alignment horizontal="left"/>
      <protection hidden="1"/>
    </xf>
    <xf numFmtId="0" fontId="12" fillId="0" borderId="1" xfId="0" applyFont="1" applyBorder="1" applyAlignment="1" applyProtection="1">
      <alignment horizontal="left"/>
      <protection locked="0"/>
    </xf>
    <xf numFmtId="0" fontId="1" fillId="2" borderId="0" xfId="0" applyFont="1" applyFill="1" applyBorder="1" applyAlignment="1">
      <alignment horizontal="left" vertical="top" wrapText="1"/>
    </xf>
    <xf numFmtId="0" fontId="3" fillId="2" borderId="0" xfId="1" applyFill="1" applyBorder="1" applyAlignment="1" applyProtection="1">
      <alignment horizontal="left" wrapText="1"/>
    </xf>
    <xf numFmtId="0" fontId="1" fillId="2" borderId="1" xfId="0" applyFont="1" applyFill="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xf>
    <xf numFmtId="0" fontId="11" fillId="0" borderId="0" xfId="0" applyFont="1" applyBorder="1" applyAlignment="1">
      <alignment horizontal="left"/>
    </xf>
    <xf numFmtId="0" fontId="9" fillId="0" borderId="0" xfId="0" applyFont="1" applyBorder="1" applyAlignment="1">
      <alignment horizontal="left"/>
    </xf>
    <xf numFmtId="0" fontId="0" fillId="0" borderId="1" xfId="0" applyBorder="1" applyAlignment="1">
      <alignment horizontal="left" vertical="top"/>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2"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0" fontId="2" fillId="3" borderId="4"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5"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2" borderId="7" xfId="0" applyFill="1" applyBorder="1" applyAlignment="1" applyProtection="1">
      <alignment horizontal="center"/>
      <protection hidden="1"/>
    </xf>
    <xf numFmtId="0" fontId="0" fillId="7" borderId="12" xfId="0" applyFill="1" applyBorder="1" applyAlignment="1" applyProtection="1">
      <alignment horizontal="left"/>
      <protection locked="0"/>
    </xf>
  </cellXfs>
  <cellStyles count="4">
    <cellStyle name="Hyperlink" xfId="1" builtinId="8"/>
    <cellStyle name="Komma 2" xfId="3" xr:uid="{E81D05C0-2CB9-46C3-B162-21034CD5C24E}"/>
    <cellStyle name="Procent 2" xfId="2" xr:uid="{10DD4BD9-B57A-4209-A753-BB098479A574}"/>
    <cellStyle name="Standaard" xfId="0" builtinId="0"/>
  </cellStyles>
  <dxfs count="2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92D050"/>
        </patternFill>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219075</xdr:rowOff>
    </xdr:from>
    <xdr:to>
      <xdr:col>1</xdr:col>
      <xdr:colOff>723900</xdr:colOff>
      <xdr:row>2</xdr:row>
      <xdr:rowOff>7620</xdr:rowOff>
    </xdr:to>
    <xdr:pic>
      <xdr:nvPicPr>
        <xdr:cNvPr id="2" name="Afbeelding 1">
          <a:extLst>
            <a:ext uri="{FF2B5EF4-FFF2-40B4-BE49-F238E27FC236}">
              <a16:creationId xmlns:a16="http://schemas.microsoft.com/office/drawing/2014/main" id="{3F161170-B878-4EE4-9DED-B98BC529D8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19075"/>
          <a:ext cx="723900" cy="1123950"/>
        </a:xfrm>
        <a:prstGeom prst="rect">
          <a:avLst/>
        </a:prstGeom>
        <a:solidFill>
          <a:srgbClr val="FFFFFF">
            <a:alpha val="0"/>
          </a:srgbClr>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0</xdr:row>
      <xdr:rowOff>219075</xdr:rowOff>
    </xdr:from>
    <xdr:to>
      <xdr:col>2</xdr:col>
      <xdr:colOff>352425</xdr:colOff>
      <xdr:row>2</xdr:row>
      <xdr:rowOff>9525</xdr:rowOff>
    </xdr:to>
    <xdr:pic>
      <xdr:nvPicPr>
        <xdr:cNvPr id="2" name="Afbeelding 1">
          <a:extLst>
            <a:ext uri="{FF2B5EF4-FFF2-40B4-BE49-F238E27FC236}">
              <a16:creationId xmlns:a16="http://schemas.microsoft.com/office/drawing/2014/main" id="{44EC6530-557F-44A8-8A2B-77D2B6C579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219075"/>
          <a:ext cx="723900" cy="1123950"/>
        </a:xfrm>
        <a:prstGeom prst="rect">
          <a:avLst/>
        </a:prstGeom>
        <a:solidFill>
          <a:srgbClr val="FFFFFF">
            <a:alpha val="0"/>
          </a:srgbClr>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219075</xdr:rowOff>
    </xdr:from>
    <xdr:to>
      <xdr:col>2</xdr:col>
      <xdr:colOff>327660</xdr:colOff>
      <xdr:row>2</xdr:row>
      <xdr:rowOff>7620</xdr:rowOff>
    </xdr:to>
    <xdr:pic>
      <xdr:nvPicPr>
        <xdr:cNvPr id="2" name="Afbeelding 1">
          <a:extLst>
            <a:ext uri="{FF2B5EF4-FFF2-40B4-BE49-F238E27FC236}">
              <a16:creationId xmlns:a16="http://schemas.microsoft.com/office/drawing/2014/main" id="{8923E24F-D244-4A85-8481-5EE664A1C1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219075"/>
          <a:ext cx="723900" cy="1123950"/>
        </a:xfrm>
        <a:prstGeom prst="rect">
          <a:avLst/>
        </a:prstGeom>
        <a:solidFill>
          <a:srgbClr val="FFFFFF">
            <a:alpha val="0"/>
          </a:srgbClr>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200025</xdr:rowOff>
    </xdr:from>
    <xdr:to>
      <xdr:col>1</xdr:col>
      <xdr:colOff>752475</xdr:colOff>
      <xdr:row>1</xdr:row>
      <xdr:rowOff>651510</xdr:rowOff>
    </xdr:to>
    <xdr:pic>
      <xdr:nvPicPr>
        <xdr:cNvPr id="2" name="Afbeelding 1">
          <a:extLst>
            <a:ext uri="{FF2B5EF4-FFF2-40B4-BE49-F238E27FC236}">
              <a16:creationId xmlns:a16="http://schemas.microsoft.com/office/drawing/2014/main" id="{748C0C75-5402-4D5C-8AFB-CE7A734D7D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200025"/>
          <a:ext cx="723900" cy="1123950"/>
        </a:xfrm>
        <a:prstGeom prst="rect">
          <a:avLst/>
        </a:prstGeom>
        <a:solidFill>
          <a:srgbClr val="FFFFFF">
            <a:alpha val="0"/>
          </a:srgbClr>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HSD\David\Jeugdzorg\Monitoring\2023\Tarieven\Stand%20230714\20230720%20Tariefstelling%20producten%20dagbesteding%20en%20dagbehandeling%20Food%20Valley%20pp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HSD\David\Jeugdzorg\Monitoring\2023\Tarieven\Stand%20230714\20230714%20Tariefstelling%20producten%20Verblijf%20Food%20Valley%20pp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derhoudsblad"/>
      <sheetName val="Inputblad"/>
      <sheetName val="cao's"/>
      <sheetName val="cao-stijgingen"/>
      <sheetName val="lijsten"/>
      <sheetName val="Voorblad"/>
      <sheetName val="Inhoudsopgave"/>
      <sheetName val="Tarieventabel"/>
      <sheetName val="Algemene normen dagverblijf"/>
      <sheetName val="Prijspeil en indexaties"/>
      <sheetName val="Salarisschalenmix"/>
      <sheetName val="Groep licht"/>
      <sheetName val="Groep middel"/>
      <sheetName val="Groep zwaar"/>
    </sheetNames>
    <sheetDataSet>
      <sheetData sheetId="0"/>
      <sheetData sheetId="1">
        <row r="1">
          <cell r="B1" t="str">
            <v>Begeleidingsintensiteit</v>
          </cell>
          <cell r="C1">
            <v>0.18018018018018014</v>
          </cell>
          <cell r="D1">
            <v>0.27027027027027023</v>
          </cell>
          <cell r="E1">
            <v>0.36036036036036029</v>
          </cell>
        </row>
        <row r="2">
          <cell r="B2" t="str">
            <v>Uurtarief</v>
          </cell>
          <cell r="C2">
            <v>13.731415912720763</v>
          </cell>
          <cell r="D2">
            <v>26.318834596938917</v>
          </cell>
          <cell r="E2">
            <v>36.421987256586107</v>
          </cell>
        </row>
        <row r="3">
          <cell r="B3" t="str">
            <v>Dagdeeltarief</v>
          </cell>
          <cell r="C3">
            <v>54.925663650883052</v>
          </cell>
          <cell r="D3">
            <v>105.27533838775567</v>
          </cell>
          <cell r="E3">
            <v>145.68794902634443</v>
          </cell>
        </row>
        <row r="4">
          <cell r="B4" t="str">
            <v>Variabele</v>
          </cell>
          <cell r="C4" t="str">
            <v>Groep licht</v>
          </cell>
          <cell r="D4" t="str">
            <v>Groep middel</v>
          </cell>
          <cell r="E4" t="str">
            <v>Groep zwaar</v>
          </cell>
        </row>
        <row r="5">
          <cell r="A5">
            <v>1</v>
          </cell>
          <cell r="B5" t="str">
            <v>Gepland aanwezig/groepsgrootte</v>
          </cell>
          <cell r="C5">
            <v>12</v>
          </cell>
          <cell r="D5">
            <v>8</v>
          </cell>
          <cell r="E5">
            <v>6</v>
          </cell>
        </row>
        <row r="6">
          <cell r="A6">
            <v>2</v>
          </cell>
          <cell r="B6" t="str">
            <v>Bezettingspercentage</v>
          </cell>
          <cell r="C6">
            <v>0.92500000000000004</v>
          </cell>
          <cell r="D6">
            <v>0.92500000000000004</v>
          </cell>
          <cell r="E6">
            <v>0.92500000000000004</v>
          </cell>
        </row>
        <row r="7">
          <cell r="A7">
            <v>3</v>
          </cell>
          <cell r="B7" t="str">
            <v>Gemiddeld bezette plaatsen</v>
          </cell>
          <cell r="C7">
            <v>11.100000000000001</v>
          </cell>
          <cell r="D7">
            <v>7.4</v>
          </cell>
          <cell r="E7">
            <v>5.5500000000000007</v>
          </cell>
        </row>
        <row r="8">
          <cell r="A8">
            <v>4</v>
          </cell>
          <cell r="B8" t="str">
            <v>Openingsdagen per week</v>
          </cell>
          <cell r="C8">
            <v>5</v>
          </cell>
          <cell r="D8">
            <v>5</v>
          </cell>
          <cell r="E8">
            <v>5</v>
          </cell>
        </row>
        <row r="9">
          <cell r="A9">
            <v>5</v>
          </cell>
          <cell r="B9" t="str">
            <v>Openingsuren per week</v>
          </cell>
          <cell r="C9">
            <v>30</v>
          </cell>
          <cell r="D9">
            <v>30</v>
          </cell>
          <cell r="E9">
            <v>30</v>
          </cell>
        </row>
        <row r="10">
          <cell r="A10">
            <v>6</v>
          </cell>
          <cell r="B10" t="str">
            <v>Openingsweken per jaar</v>
          </cell>
          <cell r="C10">
            <v>50</v>
          </cell>
          <cell r="D10">
            <v>50</v>
          </cell>
          <cell r="E10">
            <v>50</v>
          </cell>
        </row>
        <row r="11">
          <cell r="A11">
            <v>7</v>
          </cell>
          <cell r="B11" t="str">
            <v>Openingsdagen per jaar</v>
          </cell>
          <cell r="C11">
            <v>250</v>
          </cell>
          <cell r="D11">
            <v>250</v>
          </cell>
          <cell r="E11">
            <v>250</v>
          </cell>
        </row>
        <row r="12">
          <cell r="A12">
            <v>8</v>
          </cell>
          <cell r="B12" t="str">
            <v>Gemiddeld aantal openingsuren per geopende dag</v>
          </cell>
          <cell r="C12">
            <v>6</v>
          </cell>
          <cell r="D12">
            <v>6</v>
          </cell>
          <cell r="E12">
            <v>6</v>
          </cell>
        </row>
        <row r="13">
          <cell r="A13">
            <v>9</v>
          </cell>
          <cell r="B13" t="str">
            <v>Openingsuren per jaar</v>
          </cell>
          <cell r="C13">
            <v>1500</v>
          </cell>
          <cell r="D13">
            <v>1500</v>
          </cell>
          <cell r="E13">
            <v>1500</v>
          </cell>
        </row>
        <row r="14">
          <cell r="A14">
            <v>10</v>
          </cell>
          <cell r="B14" t="str">
            <v>Normjaarproductie (uren)</v>
          </cell>
          <cell r="C14">
            <v>16650.000000000004</v>
          </cell>
          <cell r="D14">
            <v>11100</v>
          </cell>
          <cell r="E14">
            <v>8325.0000000000018</v>
          </cell>
        </row>
        <row r="15">
          <cell r="A15">
            <v>11</v>
          </cell>
          <cell r="B15" t="str">
            <v>Aantal groepsbegeleiders per openingsuur</v>
          </cell>
          <cell r="C15">
            <v>2</v>
          </cell>
          <cell r="D15">
            <v>2</v>
          </cell>
          <cell r="E15">
            <v>2</v>
          </cell>
        </row>
        <row r="16">
          <cell r="A16">
            <v>12</v>
          </cell>
          <cell r="B16" t="str">
            <v xml:space="preserve">Netto uren per dag BUITEN openingsuren </v>
          </cell>
          <cell r="C16">
            <v>2</v>
          </cell>
          <cell r="D16">
            <v>2</v>
          </cell>
          <cell r="E16">
            <v>2</v>
          </cell>
        </row>
        <row r="17">
          <cell r="A17">
            <v>13</v>
          </cell>
          <cell r="B17" t="str">
            <v>Netto uren groepsbegeleiding TIJDENS openingsuren</v>
          </cell>
          <cell r="C17">
            <v>12</v>
          </cell>
          <cell r="D17">
            <v>12</v>
          </cell>
          <cell r="E17">
            <v>12</v>
          </cell>
        </row>
        <row r="18">
          <cell r="A18">
            <v>14</v>
          </cell>
          <cell r="B18" t="str">
            <v>Eén begeleider op ... cliënten</v>
          </cell>
          <cell r="C18">
            <v>6</v>
          </cell>
          <cell r="D18">
            <v>4</v>
          </cell>
          <cell r="E18">
            <v>3</v>
          </cell>
        </row>
        <row r="19">
          <cell r="A19">
            <v>15</v>
          </cell>
          <cell r="B19" t="str">
            <v>Begeleidingsintensiteit</v>
          </cell>
          <cell r="C19">
            <v>0.18018018018018014</v>
          </cell>
          <cell r="D19">
            <v>0.27027027027027023</v>
          </cell>
          <cell r="E19">
            <v>0.36036036036036029</v>
          </cell>
        </row>
        <row r="20">
          <cell r="A20">
            <v>16</v>
          </cell>
          <cell r="B20" t="str">
            <v>Minimum % hbo in agogisch klimaat</v>
          </cell>
          <cell r="C20">
            <v>0.4</v>
          </cell>
          <cell r="D20">
            <v>1</v>
          </cell>
          <cell r="E20">
            <v>1</v>
          </cell>
        </row>
        <row r="21">
          <cell r="A21">
            <v>17</v>
          </cell>
          <cell r="B21" t="str">
            <v>Resterend % verondersteld mbo</v>
          </cell>
          <cell r="C21">
            <v>0.6</v>
          </cell>
          <cell r="D21">
            <v>0</v>
          </cell>
          <cell r="E21">
            <v>0</v>
          </cell>
        </row>
        <row r="22">
          <cell r="A22">
            <v>18</v>
          </cell>
          <cell r="B22" t="str">
            <v>Fte gedragswetenschapper in groep</v>
          </cell>
          <cell r="D22">
            <v>0.25</v>
          </cell>
          <cell r="E22">
            <v>0.25</v>
          </cell>
        </row>
        <row r="23">
          <cell r="A23">
            <v>19</v>
          </cell>
          <cell r="B23" t="str">
            <v>Netto uren per fte begeleider per jaar</v>
          </cell>
          <cell r="C23">
            <v>1450</v>
          </cell>
          <cell r="D23">
            <v>1450</v>
          </cell>
          <cell r="E23">
            <v>1450</v>
          </cell>
        </row>
        <row r="24">
          <cell r="A24">
            <v>20</v>
          </cell>
          <cell r="B24" t="str">
            <v>Effectief percentage sociale lasten</v>
          </cell>
          <cell r="C24">
            <v>0.28999999999999998</v>
          </cell>
          <cell r="D24">
            <v>0.28999999999999998</v>
          </cell>
          <cell r="E24">
            <v>0.28999999999999998</v>
          </cell>
        </row>
        <row r="25">
          <cell r="A25">
            <v>21</v>
          </cell>
          <cell r="B25" t="str">
            <v>Vakantiegeld</v>
          </cell>
          <cell r="C25">
            <v>0.08</v>
          </cell>
          <cell r="D25">
            <v>0.08</v>
          </cell>
          <cell r="E25">
            <v>0.08</v>
          </cell>
        </row>
        <row r="26">
          <cell r="A26">
            <v>22</v>
          </cell>
          <cell r="B26" t="str">
            <v>Eindejaarsuitkering</v>
          </cell>
          <cell r="C26">
            <v>8.3299999999999999E-2</v>
          </cell>
          <cell r="D26">
            <v>8.3299999999999999E-2</v>
          </cell>
          <cell r="E26">
            <v>8.3299999999999999E-2</v>
          </cell>
        </row>
        <row r="27">
          <cell r="A27">
            <v>23</v>
          </cell>
          <cell r="B27" t="str">
            <v>Aandeel PNIL in alle roosteruren</v>
          </cell>
          <cell r="C27">
            <v>0.1</v>
          </cell>
          <cell r="D27">
            <v>0.1</v>
          </cell>
          <cell r="E27">
            <v>0.1</v>
          </cell>
        </row>
        <row r="28">
          <cell r="A28">
            <v>24</v>
          </cell>
          <cell r="B28" t="str">
            <v>Kosten 1 uur PNIL inhuur inclusief BTW (€)</v>
          </cell>
          <cell r="C28">
            <v>60</v>
          </cell>
          <cell r="D28">
            <v>60</v>
          </cell>
          <cell r="E28">
            <v>60</v>
          </cell>
        </row>
        <row r="29">
          <cell r="A29">
            <v>25</v>
          </cell>
          <cell r="B29" t="str">
            <v>Netto roosteruren per jaar tijdens openingsuren</v>
          </cell>
          <cell r="C29">
            <v>3000</v>
          </cell>
          <cell r="D29">
            <v>3000</v>
          </cell>
          <cell r="E29">
            <v>3000</v>
          </cell>
        </row>
        <row r="30">
          <cell r="A30">
            <v>26</v>
          </cell>
          <cell r="B30" t="str">
            <v>Bruto uren begeleiding tijdens openingsuren</v>
          </cell>
          <cell r="C30">
            <v>3883.7438423645326</v>
          </cell>
          <cell r="D30">
            <v>3883.7438423645326</v>
          </cell>
          <cell r="E30">
            <v>3883.7438423645326</v>
          </cell>
        </row>
        <row r="31">
          <cell r="A31">
            <v>27</v>
          </cell>
          <cell r="B31" t="str">
            <v>Bruto uren begeleiding binnen en buiten openingsuren</v>
          </cell>
          <cell r="C31">
            <v>4531.0344827586214</v>
          </cell>
          <cell r="D31">
            <v>4531.0344827586214</v>
          </cell>
          <cell r="E31">
            <v>4531.0344827586214</v>
          </cell>
        </row>
        <row r="32">
          <cell r="A32">
            <v>28</v>
          </cell>
          <cell r="B32" t="str">
            <v>Fte begeleiders per groep (bij 0% PNIL)</v>
          </cell>
          <cell r="C32">
            <v>2.4137931034482758</v>
          </cell>
          <cell r="D32">
            <v>2.4137931034482758</v>
          </cell>
          <cell r="E32">
            <v>2.4137931034482758</v>
          </cell>
        </row>
        <row r="33">
          <cell r="A33">
            <v>29</v>
          </cell>
          <cell r="B33" t="str">
            <v>Gemiddeld maandsalaris groepsbegeleiders</v>
          </cell>
          <cell r="C33">
            <v>3112.3974600000001</v>
          </cell>
          <cell r="D33">
            <v>3389.3649000000005</v>
          </cell>
          <cell r="E33">
            <v>3389.3649000000005</v>
          </cell>
        </row>
        <row r="34">
          <cell r="A34">
            <v>30</v>
          </cell>
          <cell r="B34" t="str">
            <v>Gemiddeld maandsalaris gedragswetenschapper</v>
          </cell>
          <cell r="C34">
            <v>5269.4452499999998</v>
          </cell>
          <cell r="D34">
            <v>5269.4452499999998</v>
          </cell>
          <cell r="E34">
            <v>5269.4452499999998</v>
          </cell>
        </row>
        <row r="35">
          <cell r="A35">
            <v>31</v>
          </cell>
          <cell r="B35" t="str">
            <v>Loonkosten totaal (inclusief PNIL)</v>
          </cell>
          <cell r="C35">
            <v>143456.27902275202</v>
          </cell>
          <cell r="D35">
            <v>178212.26105480478</v>
          </cell>
          <cell r="E35">
            <v>178212.26105480478</v>
          </cell>
        </row>
        <row r="36">
          <cell r="A36">
            <v>32</v>
          </cell>
          <cell r="B36" t="str">
            <v>Normloonkosten groepsbegeleider</v>
          </cell>
          <cell r="C36">
            <v>56368.763359679491</v>
          </cell>
          <cell r="D36">
            <v>61384.932497568545</v>
          </cell>
          <cell r="E36">
            <v>61384.932497568545</v>
          </cell>
        </row>
        <row r="37">
          <cell r="A37">
            <v>33</v>
          </cell>
          <cell r="B37" t="str">
            <v>Normloonkosten gedragswetenschapper</v>
          </cell>
          <cell r="C37">
            <v>95435.148033451071</v>
          </cell>
          <cell r="D37">
            <v>95435.148033451071</v>
          </cell>
          <cell r="E37">
            <v>95435.148033451071</v>
          </cell>
        </row>
        <row r="38">
          <cell r="A38">
            <v>34</v>
          </cell>
          <cell r="B38" t="str">
            <v>Huisvestingkosten per plaats</v>
          </cell>
          <cell r="C38">
            <v>2380.9523809523807</v>
          </cell>
          <cell r="D38">
            <v>3333.333333333333</v>
          </cell>
          <cell r="E38">
            <v>3809.5238095238092</v>
          </cell>
        </row>
        <row r="39">
          <cell r="A39">
            <v>35</v>
          </cell>
          <cell r="B39" t="str">
            <v>Verzorgingskosten per cliënt per dag</v>
          </cell>
          <cell r="C39">
            <v>1.4285714285714286</v>
          </cell>
          <cell r="D39">
            <v>1.4285714285714286</v>
          </cell>
          <cell r="E39">
            <v>1.4285714285714286</v>
          </cell>
        </row>
        <row r="40">
          <cell r="A40">
            <v>36</v>
          </cell>
          <cell r="B40" t="str">
            <v>Overheadkosten per fte</v>
          </cell>
          <cell r="C40">
            <v>19047.619047619046</v>
          </cell>
          <cell r="D40">
            <v>28571.428571428569</v>
          </cell>
          <cell r="E40">
            <v>34285.714285714283</v>
          </cell>
        </row>
        <row r="41">
          <cell r="A41">
            <v>37</v>
          </cell>
          <cell r="B41" t="str">
            <v>Overheadkosten loondeel</v>
          </cell>
          <cell r="C41">
            <v>0.9</v>
          </cell>
          <cell r="D41">
            <v>0.9</v>
          </cell>
          <cell r="E41">
            <v>0.9</v>
          </cell>
        </row>
        <row r="42">
          <cell r="A42">
            <v>38</v>
          </cell>
          <cell r="B42" t="str">
            <v>Overheadkosten materieel deel</v>
          </cell>
          <cell r="C42">
            <v>9.9999999999999978E-2</v>
          </cell>
          <cell r="D42">
            <v>9.9999999999999978E-2</v>
          </cell>
          <cell r="E42">
            <v>9.9999999999999978E-2</v>
          </cell>
        </row>
        <row r="43">
          <cell r="A43">
            <v>39</v>
          </cell>
          <cell r="B43" t="str">
            <v>Huisvestingkosten per plaats (pp2023)</v>
          </cell>
          <cell r="C43">
            <v>2380.9523809523807</v>
          </cell>
          <cell r="D43">
            <v>3333.333333333333</v>
          </cell>
          <cell r="E43">
            <v>3809.5238095238092</v>
          </cell>
        </row>
        <row r="44">
          <cell r="A44">
            <v>40</v>
          </cell>
          <cell r="B44" t="str">
            <v>Verzorgingskosten per cliënt per dag (pp2023)</v>
          </cell>
          <cell r="C44">
            <v>1.4285714285714286</v>
          </cell>
          <cell r="D44">
            <v>1.4285714285714286</v>
          </cell>
          <cell r="E44">
            <v>1.4285714285714286</v>
          </cell>
        </row>
        <row r="45">
          <cell r="A45">
            <v>41</v>
          </cell>
          <cell r="B45" t="str">
            <v>Overheadkosten per fte (pp2023)</v>
          </cell>
          <cell r="C45">
            <v>19047.619047619046</v>
          </cell>
          <cell r="D45">
            <v>28571.428571428569</v>
          </cell>
          <cell r="E45">
            <v>34285.714285714283</v>
          </cell>
        </row>
        <row r="46">
          <cell r="A46">
            <v>42</v>
          </cell>
          <cell r="B46" t="str">
            <v>Kosten totaal</v>
          </cell>
          <cell r="C46">
            <v>228628.07494680074</v>
          </cell>
          <cell r="D46">
            <v>292139.06402602198</v>
          </cell>
          <cell r="E46">
            <v>303213.04391107941</v>
          </cell>
        </row>
        <row r="47">
          <cell r="A47">
            <v>43</v>
          </cell>
          <cell r="B47" t="str">
            <v>Risico-opslag (%)</v>
          </cell>
          <cell r="C47">
            <v>0.03</v>
          </cell>
          <cell r="D47">
            <v>0.03</v>
          </cell>
          <cell r="E47">
            <v>0.03</v>
          </cell>
        </row>
      </sheetData>
      <sheetData sheetId="2"/>
      <sheetData sheetId="3"/>
      <sheetData sheetId="4"/>
      <sheetData sheetId="5"/>
      <sheetData sheetId="6"/>
      <sheetData sheetId="7"/>
      <sheetData sheetId="8"/>
      <sheetData sheetId="9"/>
      <sheetData sheetId="10">
        <row r="1">
          <cell r="L1">
            <v>1</v>
          </cell>
        </row>
        <row r="2">
          <cell r="B2" t="str">
            <v>Salarisschalenmix</v>
          </cell>
          <cell r="L2">
            <v>1</v>
          </cell>
        </row>
        <row r="4">
          <cell r="L4">
            <v>1</v>
          </cell>
        </row>
        <row r="5">
          <cell r="L5">
            <v>1</v>
          </cell>
        </row>
        <row r="6">
          <cell r="H6" t="str">
            <v>mbo</v>
          </cell>
          <cell r="I6">
            <v>1</v>
          </cell>
          <cell r="J6">
            <v>1</v>
          </cell>
          <cell r="K6">
            <v>1</v>
          </cell>
        </row>
        <row r="7">
          <cell r="H7" t="str">
            <v>hbo</v>
          </cell>
          <cell r="I7">
            <v>1</v>
          </cell>
          <cell r="J7">
            <v>1</v>
          </cell>
          <cell r="K7">
            <v>1</v>
          </cell>
        </row>
        <row r="8">
          <cell r="H8" t="str">
            <v>wo</v>
          </cell>
          <cell r="I8">
            <v>0.99999999999999989</v>
          </cell>
          <cell r="J8">
            <v>0.99999999999999989</v>
          </cell>
          <cell r="K8">
            <v>0.99999999999999989</v>
          </cell>
        </row>
        <row r="9">
          <cell r="H9" t="str">
            <v>mbo</v>
          </cell>
          <cell r="I9">
            <v>2986.9263000000001</v>
          </cell>
          <cell r="J9">
            <v>3027.9321</v>
          </cell>
          <cell r="K9">
            <v>3027.9321</v>
          </cell>
        </row>
        <row r="10">
          <cell r="H10" t="str">
            <v>hbo</v>
          </cell>
          <cell r="I10">
            <v>3300.6042000000002</v>
          </cell>
          <cell r="J10">
            <v>3389.3649000000005</v>
          </cell>
          <cell r="K10">
            <v>3389.3649000000005</v>
          </cell>
        </row>
        <row r="11">
          <cell r="C11" t="str">
            <v>Gemiddeld gedragswetenschapper</v>
          </cell>
          <cell r="H11" t="str">
            <v>wo</v>
          </cell>
          <cell r="I11">
            <v>5269.4452499999998</v>
          </cell>
          <cell r="J11">
            <v>5269.4452499999998</v>
          </cell>
          <cell r="K11">
            <v>5269.4452499999998</v>
          </cell>
          <cell r="L11">
            <v>1</v>
          </cell>
        </row>
        <row r="12">
          <cell r="C12" t="str">
            <v>Gemiddeld groepsbegeleiders</v>
          </cell>
          <cell r="H12" t="str">
            <v>mix</v>
          </cell>
          <cell r="I12">
            <v>3112.3974600000001</v>
          </cell>
          <cell r="J12">
            <v>3389.3649000000005</v>
          </cell>
          <cell r="K12">
            <v>3389.3649000000005</v>
          </cell>
          <cell r="L12">
            <v>1</v>
          </cell>
        </row>
        <row r="13">
          <cell r="B13" t="str">
            <v>Schalenmix</v>
          </cell>
          <cell r="D13" t="str">
            <v>% max periodiek</v>
          </cell>
          <cell r="E13" t="str">
            <v>Salaris 100% pp cao</v>
          </cell>
          <cell r="F13" t="str">
            <v>Salarisschaal 90% pp cao</v>
          </cell>
          <cell r="G13" t="str">
            <v>Salaris 100% pp2023</v>
          </cell>
          <cell r="H13" t="str">
            <v>Salarisschaal 90%</v>
          </cell>
          <cell r="I13" t="str">
            <v>Groep licht</v>
          </cell>
          <cell r="J13" t="str">
            <v>Groep middel</v>
          </cell>
          <cell r="K13" t="str">
            <v>Groep zwaar</v>
          </cell>
          <cell r="L13">
            <v>1</v>
          </cell>
        </row>
        <row r="14">
          <cell r="B14" t="str">
            <v>FWG 30 ggz</v>
          </cell>
          <cell r="C14" t="str">
            <v>mbo</v>
          </cell>
          <cell r="D14">
            <v>0.9</v>
          </cell>
          <cell r="E14">
            <v>2797</v>
          </cell>
          <cell r="F14">
            <v>2517.3000000000002</v>
          </cell>
          <cell r="G14">
            <v>2857</v>
          </cell>
          <cell r="H14">
            <v>2571.3000000000002</v>
          </cell>
          <cell r="L14" t="str">
            <v/>
          </cell>
        </row>
        <row r="15">
          <cell r="B15" t="str">
            <v>FWG 35 ggz</v>
          </cell>
          <cell r="C15" t="str">
            <v>mbo</v>
          </cell>
          <cell r="D15">
            <v>0.9</v>
          </cell>
          <cell r="E15">
            <v>3004</v>
          </cell>
          <cell r="F15">
            <v>2703.6</v>
          </cell>
          <cell r="G15">
            <v>3064</v>
          </cell>
          <cell r="H15">
            <v>2757.6</v>
          </cell>
          <cell r="L15" t="str">
            <v/>
          </cell>
        </row>
        <row r="16">
          <cell r="B16" t="str">
            <v>FWG 40 ggz</v>
          </cell>
          <cell r="C16" t="str">
            <v>mbo</v>
          </cell>
          <cell r="D16">
            <v>0.9</v>
          </cell>
          <cell r="E16">
            <v>3306</v>
          </cell>
          <cell r="F16">
            <v>2975.4</v>
          </cell>
          <cell r="G16">
            <v>3366</v>
          </cell>
          <cell r="H16">
            <v>3029.4</v>
          </cell>
          <cell r="I16">
            <v>0.2</v>
          </cell>
          <cell r="J16">
            <v>0.2</v>
          </cell>
          <cell r="K16">
            <v>0.2</v>
          </cell>
          <cell r="L16">
            <v>1</v>
          </cell>
        </row>
        <row r="17">
          <cell r="B17" t="str">
            <v>FWG 45 ggz</v>
          </cell>
          <cell r="C17" t="str">
            <v>hbo</v>
          </cell>
          <cell r="D17">
            <v>0.9</v>
          </cell>
          <cell r="E17">
            <v>3606</v>
          </cell>
          <cell r="F17">
            <v>3245.4</v>
          </cell>
          <cell r="G17">
            <v>3606</v>
          </cell>
          <cell r="H17">
            <v>3245.4</v>
          </cell>
          <cell r="I17">
            <v>0.2</v>
          </cell>
          <cell r="J17">
            <v>0.15</v>
          </cell>
          <cell r="K17">
            <v>0.15</v>
          </cell>
          <cell r="L17">
            <v>1</v>
          </cell>
        </row>
        <row r="18">
          <cell r="B18" t="str">
            <v>FWG 50 ggz</v>
          </cell>
          <cell r="C18" t="str">
            <v>hbo</v>
          </cell>
          <cell r="D18">
            <v>0.9</v>
          </cell>
          <cell r="E18">
            <v>3981</v>
          </cell>
          <cell r="F18">
            <v>3582.9</v>
          </cell>
          <cell r="G18">
            <v>3981</v>
          </cell>
          <cell r="H18">
            <v>3582.9</v>
          </cell>
          <cell r="J18">
            <v>0.05</v>
          </cell>
          <cell r="K18">
            <v>0.05</v>
          </cell>
          <cell r="L18">
            <v>1</v>
          </cell>
        </row>
        <row r="19">
          <cell r="B19" t="str">
            <v>FWG 55 ggz</v>
          </cell>
          <cell r="C19" t="str">
            <v>hbo</v>
          </cell>
          <cell r="D19">
            <v>0.9</v>
          </cell>
          <cell r="E19">
            <v>4468</v>
          </cell>
          <cell r="F19">
            <v>4021.2000000000003</v>
          </cell>
          <cell r="G19">
            <v>4468</v>
          </cell>
          <cell r="H19">
            <v>4021.2000000000003</v>
          </cell>
          <cell r="L19" t="str">
            <v/>
          </cell>
        </row>
        <row r="20">
          <cell r="B20" t="str">
            <v>FWG 60 ggz</v>
          </cell>
          <cell r="C20" t="str">
            <v>wo</v>
          </cell>
          <cell r="D20">
            <v>0.95</v>
          </cell>
          <cell r="E20">
            <v>4981</v>
          </cell>
          <cell r="F20">
            <v>4731.95</v>
          </cell>
          <cell r="G20">
            <v>4981</v>
          </cell>
          <cell r="H20">
            <v>4731.95</v>
          </cell>
          <cell r="I20">
            <v>0.1</v>
          </cell>
          <cell r="J20">
            <v>0.1</v>
          </cell>
          <cell r="K20">
            <v>0.1</v>
          </cell>
          <cell r="L20">
            <v>1</v>
          </cell>
        </row>
        <row r="21">
          <cell r="B21" t="str">
            <v>FWG 65 ggz</v>
          </cell>
          <cell r="C21" t="str">
            <v>wo</v>
          </cell>
          <cell r="D21">
            <v>0.95</v>
          </cell>
          <cell r="E21">
            <v>5848</v>
          </cell>
          <cell r="F21">
            <v>5555.5999999999995</v>
          </cell>
          <cell r="G21">
            <v>5848</v>
          </cell>
          <cell r="H21">
            <v>5555.5999999999995</v>
          </cell>
          <cell r="I21">
            <v>0.1</v>
          </cell>
          <cell r="J21">
            <v>0.1</v>
          </cell>
          <cell r="K21">
            <v>0.1</v>
          </cell>
          <cell r="L21">
            <v>1</v>
          </cell>
        </row>
        <row r="22">
          <cell r="B22" t="str">
            <v>FWG 70 ggz</v>
          </cell>
          <cell r="C22" t="str">
            <v>wo</v>
          </cell>
          <cell r="D22">
            <v>0.9</v>
          </cell>
          <cell r="E22">
            <v>6973</v>
          </cell>
          <cell r="F22">
            <v>6275.7</v>
          </cell>
          <cell r="G22">
            <v>6973</v>
          </cell>
          <cell r="H22">
            <v>6275.7</v>
          </cell>
          <cell r="L22" t="str">
            <v/>
          </cell>
        </row>
        <row r="23">
          <cell r="B23" t="str">
            <v>FWG 75 ggz</v>
          </cell>
          <cell r="C23" t="str">
            <v>wo</v>
          </cell>
          <cell r="D23">
            <v>0.9</v>
          </cell>
          <cell r="E23">
            <v>8428</v>
          </cell>
          <cell r="F23">
            <v>7585.2</v>
          </cell>
          <cell r="G23">
            <v>8428</v>
          </cell>
          <cell r="H23">
            <v>7585.2</v>
          </cell>
          <cell r="L23" t="str">
            <v/>
          </cell>
        </row>
        <row r="24">
          <cell r="B24" t="str">
            <v>FWG 80 ggz</v>
          </cell>
          <cell r="C24" t="str">
            <v>wo</v>
          </cell>
          <cell r="D24">
            <v>0.9</v>
          </cell>
          <cell r="E24">
            <v>10352</v>
          </cell>
          <cell r="F24">
            <v>9316.8000000000011</v>
          </cell>
          <cell r="G24">
            <v>10352</v>
          </cell>
          <cell r="H24">
            <v>9316.8000000000011</v>
          </cell>
          <cell r="L24" t="str">
            <v/>
          </cell>
        </row>
        <row r="25">
          <cell r="B25" t="str">
            <v>AMS ggz</v>
          </cell>
          <cell r="C25" t="str">
            <v>wo</v>
          </cell>
          <cell r="D25">
            <v>0.9</v>
          </cell>
          <cell r="E25">
            <v>10352</v>
          </cell>
          <cell r="F25">
            <v>9316.8000000000011</v>
          </cell>
          <cell r="G25">
            <v>10352</v>
          </cell>
          <cell r="H25">
            <v>9316.8000000000011</v>
          </cell>
          <cell r="L25" t="str">
            <v/>
          </cell>
        </row>
        <row r="26">
          <cell r="B26" t="str">
            <v>FWG 30 gehandicaptenzorg</v>
          </cell>
          <cell r="C26" t="str">
            <v>mbo</v>
          </cell>
          <cell r="D26">
            <v>0.9</v>
          </cell>
          <cell r="E26">
            <v>2891</v>
          </cell>
          <cell r="F26">
            <v>2601.9</v>
          </cell>
          <cell r="G26">
            <v>2891</v>
          </cell>
          <cell r="H26">
            <v>2601.9</v>
          </cell>
          <cell r="L26" t="str">
            <v/>
          </cell>
        </row>
        <row r="27">
          <cell r="B27" t="str">
            <v>FWG 35 gehandicaptenzorg</v>
          </cell>
          <cell r="C27" t="str">
            <v>mbo</v>
          </cell>
          <cell r="D27">
            <v>0.9</v>
          </cell>
          <cell r="E27">
            <v>3105</v>
          </cell>
          <cell r="F27">
            <v>2794.5</v>
          </cell>
          <cell r="G27">
            <v>3105</v>
          </cell>
          <cell r="H27">
            <v>2794.5</v>
          </cell>
          <cell r="I27">
            <v>0.15</v>
          </cell>
          <cell r="J27">
            <v>0.05</v>
          </cell>
          <cell r="K27">
            <v>0.05</v>
          </cell>
          <cell r="L27">
            <v>1</v>
          </cell>
        </row>
        <row r="28">
          <cell r="B28" t="str">
            <v>FWG 40 gehandicaptenzorg</v>
          </cell>
          <cell r="C28" t="str">
            <v>mbo</v>
          </cell>
          <cell r="D28">
            <v>0.9</v>
          </cell>
          <cell r="E28">
            <v>3332</v>
          </cell>
          <cell r="F28">
            <v>2998.8</v>
          </cell>
          <cell r="G28">
            <v>3332</v>
          </cell>
          <cell r="H28">
            <v>2998.8</v>
          </cell>
          <cell r="I28">
            <v>0.05</v>
          </cell>
          <cell r="J28">
            <v>0.15</v>
          </cell>
          <cell r="K28">
            <v>0.15</v>
          </cell>
          <cell r="L28">
            <v>1</v>
          </cell>
        </row>
        <row r="29">
          <cell r="B29" t="str">
            <v>FWG 45 gehandicaptenzorg</v>
          </cell>
          <cell r="C29" t="str">
            <v>hbo</v>
          </cell>
          <cell r="D29">
            <v>0.9</v>
          </cell>
          <cell r="E29">
            <v>3640</v>
          </cell>
          <cell r="F29">
            <v>3276</v>
          </cell>
          <cell r="G29">
            <v>3640</v>
          </cell>
          <cell r="H29">
            <v>3276</v>
          </cell>
          <cell r="I29">
            <v>0.2</v>
          </cell>
          <cell r="J29">
            <v>0.15</v>
          </cell>
          <cell r="K29">
            <v>0.15</v>
          </cell>
          <cell r="L29">
            <v>1</v>
          </cell>
        </row>
        <row r="30">
          <cell r="B30" t="str">
            <v>FWG 50 gehandicaptenzorg</v>
          </cell>
          <cell r="C30" t="str">
            <v>hbo</v>
          </cell>
          <cell r="D30">
            <v>0.9</v>
          </cell>
          <cell r="E30">
            <v>4019</v>
          </cell>
          <cell r="F30">
            <v>3617.1</v>
          </cell>
          <cell r="G30">
            <v>4019</v>
          </cell>
          <cell r="H30">
            <v>3617.1</v>
          </cell>
          <cell r="J30">
            <v>0.05</v>
          </cell>
          <cell r="K30">
            <v>0.05</v>
          </cell>
          <cell r="L30">
            <v>1</v>
          </cell>
        </row>
        <row r="31">
          <cell r="B31" t="str">
            <v>FWG 55 gehandicaptenzorg</v>
          </cell>
          <cell r="C31" t="str">
            <v>hbo</v>
          </cell>
          <cell r="D31">
            <v>0.9</v>
          </cell>
          <cell r="E31">
            <v>4442</v>
          </cell>
          <cell r="F31">
            <v>3997.8</v>
          </cell>
          <cell r="G31">
            <v>4442</v>
          </cell>
          <cell r="H31">
            <v>3997.8</v>
          </cell>
          <cell r="L31" t="str">
            <v/>
          </cell>
        </row>
        <row r="32">
          <cell r="B32" t="str">
            <v>FWG 60 gehandicaptenzorg</v>
          </cell>
          <cell r="C32" t="str">
            <v>wo</v>
          </cell>
          <cell r="D32">
            <v>0.95</v>
          </cell>
          <cell r="E32">
            <v>5062</v>
          </cell>
          <cell r="F32">
            <v>4808.8999999999996</v>
          </cell>
          <cell r="G32">
            <v>5062</v>
          </cell>
          <cell r="H32">
            <v>4808.8999999999996</v>
          </cell>
          <cell r="I32">
            <v>0.1</v>
          </cell>
          <cell r="J32">
            <v>0.1</v>
          </cell>
          <cell r="K32">
            <v>0.1</v>
          </cell>
          <cell r="L32">
            <v>1</v>
          </cell>
        </row>
        <row r="33">
          <cell r="B33" t="str">
            <v>FWG 65 gehandicaptenzorg</v>
          </cell>
          <cell r="C33" t="str">
            <v>wo</v>
          </cell>
          <cell r="D33">
            <v>0.95</v>
          </cell>
          <cell r="E33">
            <v>5957</v>
          </cell>
          <cell r="F33">
            <v>5659.15</v>
          </cell>
          <cell r="G33">
            <v>5957</v>
          </cell>
          <cell r="H33">
            <v>5659.15</v>
          </cell>
          <cell r="I33">
            <v>0.1</v>
          </cell>
          <cell r="J33">
            <v>0.1</v>
          </cell>
          <cell r="K33">
            <v>0.1</v>
          </cell>
          <cell r="L33">
            <v>1</v>
          </cell>
        </row>
        <row r="34">
          <cell r="B34" t="str">
            <v>FWG 70 gehandicaptenzorg</v>
          </cell>
          <cell r="C34" t="str">
            <v>wo</v>
          </cell>
          <cell r="D34">
            <v>0.9</v>
          </cell>
          <cell r="E34">
            <v>7194</v>
          </cell>
          <cell r="F34">
            <v>6474.6</v>
          </cell>
          <cell r="G34">
            <v>7194</v>
          </cell>
          <cell r="H34">
            <v>6474.6</v>
          </cell>
          <cell r="L34" t="str">
            <v/>
          </cell>
        </row>
        <row r="35">
          <cell r="B35" t="str">
            <v>FWG 75 gehandicaptenzorg</v>
          </cell>
          <cell r="C35" t="str">
            <v>wo</v>
          </cell>
          <cell r="D35">
            <v>0.9</v>
          </cell>
          <cell r="E35">
            <v>8708</v>
          </cell>
          <cell r="F35">
            <v>7837.2</v>
          </cell>
          <cell r="G35">
            <v>8708</v>
          </cell>
          <cell r="H35">
            <v>7837.2</v>
          </cell>
          <cell r="L35" t="str">
            <v/>
          </cell>
        </row>
        <row r="36">
          <cell r="B36" t="str">
            <v>FWG 80 gehandicaptenzorg</v>
          </cell>
          <cell r="C36" t="str">
            <v>wo</v>
          </cell>
          <cell r="D36">
            <v>0.9</v>
          </cell>
          <cell r="E36">
            <v>10352</v>
          </cell>
          <cell r="F36">
            <v>9316.8000000000011</v>
          </cell>
          <cell r="G36">
            <v>10352</v>
          </cell>
          <cell r="H36">
            <v>9316.8000000000011</v>
          </cell>
          <cell r="L36" t="str">
            <v/>
          </cell>
        </row>
        <row r="37">
          <cell r="B37" t="str">
            <v>FWG 30 vvt</v>
          </cell>
          <cell r="C37" t="str">
            <v>mbo</v>
          </cell>
          <cell r="D37">
            <v>0.9</v>
          </cell>
          <cell r="E37">
            <v>2798.67</v>
          </cell>
          <cell r="F37">
            <v>2518.8030000000003</v>
          </cell>
          <cell r="G37">
            <v>2798.67</v>
          </cell>
          <cell r="H37">
            <v>2518.8030000000003</v>
          </cell>
          <cell r="L37" t="str">
            <v/>
          </cell>
        </row>
        <row r="38">
          <cell r="B38" t="str">
            <v>FWG 35 vvt</v>
          </cell>
          <cell r="C38" t="str">
            <v>mbo</v>
          </cell>
          <cell r="D38">
            <v>0.9</v>
          </cell>
          <cell r="E38">
            <v>3025.81</v>
          </cell>
          <cell r="F38">
            <v>2723.2289999999998</v>
          </cell>
          <cell r="G38">
            <v>3025.81</v>
          </cell>
          <cell r="H38">
            <v>2723.2289999999998</v>
          </cell>
          <cell r="I38">
            <v>0.15</v>
          </cell>
          <cell r="J38">
            <v>0.05</v>
          </cell>
          <cell r="K38">
            <v>0.05</v>
          </cell>
          <cell r="L38">
            <v>1</v>
          </cell>
        </row>
        <row r="39">
          <cell r="B39" t="str">
            <v>FWG 40 vvt</v>
          </cell>
          <cell r="C39" t="str">
            <v>mbo</v>
          </cell>
          <cell r="D39">
            <v>0.9</v>
          </cell>
          <cell r="E39">
            <v>3254.43</v>
          </cell>
          <cell r="F39">
            <v>2928.9870000000001</v>
          </cell>
          <cell r="G39">
            <v>3254.43</v>
          </cell>
          <cell r="H39">
            <v>2928.9870000000001</v>
          </cell>
          <cell r="I39">
            <v>0.05</v>
          </cell>
          <cell r="J39">
            <v>0.15</v>
          </cell>
          <cell r="K39">
            <v>0.15</v>
          </cell>
          <cell r="L39">
            <v>1</v>
          </cell>
        </row>
        <row r="40">
          <cell r="B40" t="str">
            <v>FWG 45 vvt</v>
          </cell>
          <cell r="C40" t="str">
            <v>hbo</v>
          </cell>
          <cell r="D40">
            <v>0.9</v>
          </cell>
          <cell r="E40">
            <v>3575.63</v>
          </cell>
          <cell r="F40">
            <v>3218.067</v>
          </cell>
          <cell r="G40">
            <v>3575.63</v>
          </cell>
          <cell r="H40">
            <v>3218.067</v>
          </cell>
          <cell r="I40">
            <v>0.2</v>
          </cell>
          <cell r="J40">
            <v>0.15</v>
          </cell>
          <cell r="K40">
            <v>0.15</v>
          </cell>
          <cell r="L40">
            <v>1</v>
          </cell>
        </row>
        <row r="41">
          <cell r="B41" t="str">
            <v>FWG 50 vvt</v>
          </cell>
          <cell r="C41" t="str">
            <v>hbo</v>
          </cell>
          <cell r="D41">
            <v>0.9</v>
          </cell>
          <cell r="E41">
            <v>4061.27</v>
          </cell>
          <cell r="F41">
            <v>3655.143</v>
          </cell>
          <cell r="G41">
            <v>4061.27</v>
          </cell>
          <cell r="H41">
            <v>3655.143</v>
          </cell>
          <cell r="J41">
            <v>0.05</v>
          </cell>
          <cell r="K41">
            <v>0.05</v>
          </cell>
          <cell r="L41">
            <v>1</v>
          </cell>
        </row>
        <row r="42">
          <cell r="B42" t="str">
            <v>FWG 55 vvt</v>
          </cell>
          <cell r="C42" t="str">
            <v>hbo</v>
          </cell>
          <cell r="D42">
            <v>0.9</v>
          </cell>
          <cell r="E42">
            <v>4558.88</v>
          </cell>
          <cell r="F42">
            <v>4102.9920000000002</v>
          </cell>
          <cell r="G42">
            <v>4558.88</v>
          </cell>
          <cell r="H42">
            <v>4102.9920000000002</v>
          </cell>
          <cell r="L42" t="str">
            <v/>
          </cell>
        </row>
        <row r="43">
          <cell r="B43" t="str">
            <v>FWG 60 vvt</v>
          </cell>
          <cell r="C43" t="str">
            <v>wo</v>
          </cell>
          <cell r="D43">
            <v>0.95</v>
          </cell>
          <cell r="E43">
            <v>5196.92</v>
          </cell>
          <cell r="F43">
            <v>4937.0739999999996</v>
          </cell>
          <cell r="G43">
            <v>5196.92</v>
          </cell>
          <cell r="H43">
            <v>4937.0739999999996</v>
          </cell>
          <cell r="I43">
            <v>0.1</v>
          </cell>
          <cell r="J43">
            <v>0.1</v>
          </cell>
          <cell r="K43">
            <v>0.1</v>
          </cell>
          <cell r="L43">
            <v>1</v>
          </cell>
        </row>
        <row r="44">
          <cell r="B44" t="str">
            <v>FWG 65 vvt</v>
          </cell>
          <cell r="C44" t="str">
            <v>wo</v>
          </cell>
          <cell r="D44">
            <v>0.95</v>
          </cell>
          <cell r="E44">
            <v>6117.33</v>
          </cell>
          <cell r="F44">
            <v>5811.4634999999998</v>
          </cell>
          <cell r="G44">
            <v>6117.33</v>
          </cell>
          <cell r="H44">
            <v>5811.4634999999998</v>
          </cell>
          <cell r="I44">
            <v>0.1</v>
          </cell>
          <cell r="J44">
            <v>0.1</v>
          </cell>
          <cell r="K44">
            <v>0.1</v>
          </cell>
          <cell r="L44">
            <v>1</v>
          </cell>
        </row>
        <row r="45">
          <cell r="B45" t="str">
            <v>FWG 70 vvt</v>
          </cell>
          <cell r="C45" t="str">
            <v>wo</v>
          </cell>
          <cell r="D45">
            <v>0.9</v>
          </cell>
          <cell r="E45">
            <v>7293.58</v>
          </cell>
          <cell r="F45">
            <v>6564.2219999999998</v>
          </cell>
          <cell r="G45">
            <v>7293.58</v>
          </cell>
          <cell r="H45">
            <v>6564.2219999999998</v>
          </cell>
          <cell r="L45" t="str">
            <v/>
          </cell>
        </row>
        <row r="46">
          <cell r="B46" t="str">
            <v>FWG 75 vvt</v>
          </cell>
          <cell r="C46" t="str">
            <v>wo</v>
          </cell>
          <cell r="D46">
            <v>0.9</v>
          </cell>
          <cell r="E46">
            <v>8815.14</v>
          </cell>
          <cell r="F46">
            <v>7933.6259999999993</v>
          </cell>
          <cell r="G46">
            <v>8815.14</v>
          </cell>
          <cell r="H46">
            <v>7933.6259999999993</v>
          </cell>
          <cell r="L46" t="str">
            <v/>
          </cell>
        </row>
        <row r="47">
          <cell r="B47" t="str">
            <v>FWG 80 vvt</v>
          </cell>
          <cell r="C47" t="str">
            <v>wo</v>
          </cell>
          <cell r="D47">
            <v>0.9</v>
          </cell>
          <cell r="E47">
            <v>10307.82</v>
          </cell>
          <cell r="F47">
            <v>9277.0380000000005</v>
          </cell>
          <cell r="G47">
            <v>10307.82</v>
          </cell>
          <cell r="H47">
            <v>9277.0380000000005</v>
          </cell>
          <cell r="L47" t="str">
            <v/>
          </cell>
        </row>
        <row r="48">
          <cell r="B48" t="str">
            <v>Schaal 6 jeugdzorg</v>
          </cell>
          <cell r="C48" t="str">
            <v>mbo</v>
          </cell>
          <cell r="D48">
            <v>0.9</v>
          </cell>
          <cell r="E48">
            <v>3286.25</v>
          </cell>
          <cell r="F48">
            <v>2957.625</v>
          </cell>
          <cell r="G48">
            <v>3286.25</v>
          </cell>
          <cell r="H48">
            <v>2957.625</v>
          </cell>
          <cell r="L48" t="str">
            <v/>
          </cell>
        </row>
        <row r="49">
          <cell r="B49" t="str">
            <v>Schaal 7 jeugdzorg</v>
          </cell>
          <cell r="C49" t="str">
            <v>mbo</v>
          </cell>
          <cell r="D49">
            <v>0.9</v>
          </cell>
          <cell r="E49">
            <v>3555.32</v>
          </cell>
          <cell r="F49">
            <v>3199.788</v>
          </cell>
          <cell r="G49">
            <v>3555.32</v>
          </cell>
          <cell r="H49">
            <v>3199.788</v>
          </cell>
          <cell r="I49">
            <v>0.2</v>
          </cell>
          <cell r="J49">
            <v>0.2</v>
          </cell>
          <cell r="K49">
            <v>0.2</v>
          </cell>
          <cell r="L49">
            <v>1</v>
          </cell>
        </row>
        <row r="50">
          <cell r="B50" t="str">
            <v>Schaal 8 jeugdzorg</v>
          </cell>
          <cell r="C50" t="str">
            <v>hbo</v>
          </cell>
          <cell r="D50">
            <v>0.9</v>
          </cell>
          <cell r="E50">
            <v>3862.06</v>
          </cell>
          <cell r="F50">
            <v>3475.8539999999998</v>
          </cell>
          <cell r="G50">
            <v>3862.06</v>
          </cell>
          <cell r="H50">
            <v>3475.8539999999998</v>
          </cell>
          <cell r="I50">
            <v>0.2</v>
          </cell>
          <cell r="J50">
            <v>0.15</v>
          </cell>
          <cell r="K50">
            <v>0.15</v>
          </cell>
          <cell r="L50">
            <v>1</v>
          </cell>
        </row>
        <row r="51">
          <cell r="B51" t="str">
            <v>Schaal 9 jeugdzorg</v>
          </cell>
          <cell r="C51" t="str">
            <v>hbo</v>
          </cell>
          <cell r="D51">
            <v>0.9</v>
          </cell>
          <cell r="E51">
            <v>4207.88</v>
          </cell>
          <cell r="F51">
            <v>3787.0920000000001</v>
          </cell>
          <cell r="G51">
            <v>4207.88</v>
          </cell>
          <cell r="H51">
            <v>3787.0920000000001</v>
          </cell>
          <cell r="J51">
            <v>0.05</v>
          </cell>
          <cell r="K51">
            <v>0.05</v>
          </cell>
          <cell r="L51">
            <v>1</v>
          </cell>
        </row>
        <row r="52">
          <cell r="B52" t="str">
            <v>Schaal 10 jeugdzorg</v>
          </cell>
          <cell r="C52" t="str">
            <v>hbo</v>
          </cell>
          <cell r="D52">
            <v>0.9</v>
          </cell>
          <cell r="E52">
            <v>4605.45</v>
          </cell>
          <cell r="F52">
            <v>4144.9049999999997</v>
          </cell>
          <cell r="G52">
            <v>4605.45</v>
          </cell>
          <cell r="H52">
            <v>4144.9049999999997</v>
          </cell>
          <cell r="L52" t="str">
            <v/>
          </cell>
        </row>
        <row r="53">
          <cell r="B53" t="str">
            <v>Schaal 11 jeugdzorg</v>
          </cell>
          <cell r="C53" t="str">
            <v>wo</v>
          </cell>
          <cell r="D53">
            <v>0.9</v>
          </cell>
          <cell r="E53">
            <v>5298.33</v>
          </cell>
          <cell r="F53">
            <v>4768.4970000000003</v>
          </cell>
          <cell r="G53">
            <v>5298.33</v>
          </cell>
          <cell r="H53">
            <v>4768.4970000000003</v>
          </cell>
          <cell r="I53">
            <v>0.1</v>
          </cell>
          <cell r="J53">
            <v>0.1</v>
          </cell>
          <cell r="K53">
            <v>0.1</v>
          </cell>
          <cell r="L53">
            <v>1</v>
          </cell>
        </row>
        <row r="54">
          <cell r="B54" t="str">
            <v>Schaal 12 jeugdzorg</v>
          </cell>
          <cell r="C54" t="str">
            <v>wo</v>
          </cell>
          <cell r="D54">
            <v>0.9</v>
          </cell>
          <cell r="E54">
            <v>6078.02</v>
          </cell>
          <cell r="F54">
            <v>5470.2180000000008</v>
          </cell>
          <cell r="G54">
            <v>6078.02</v>
          </cell>
          <cell r="H54">
            <v>5470.2180000000008</v>
          </cell>
          <cell r="I54">
            <v>0.1</v>
          </cell>
          <cell r="J54">
            <v>0.1</v>
          </cell>
          <cell r="K54">
            <v>0.1</v>
          </cell>
          <cell r="L54">
            <v>1</v>
          </cell>
        </row>
        <row r="55">
          <cell r="B55" t="str">
            <v>Schaal 6 sociaal werk</v>
          </cell>
          <cell r="C55" t="str">
            <v>mbo</v>
          </cell>
          <cell r="D55">
            <v>0.9</v>
          </cell>
          <cell r="E55">
            <v>3428</v>
          </cell>
          <cell r="F55">
            <v>3085.2000000000003</v>
          </cell>
          <cell r="G55">
            <v>3428</v>
          </cell>
          <cell r="H55">
            <v>3085.2000000000003</v>
          </cell>
          <cell r="I55">
            <v>0.2</v>
          </cell>
          <cell r="J55">
            <v>0.2</v>
          </cell>
          <cell r="K55">
            <v>0.2</v>
          </cell>
          <cell r="L55">
            <v>1</v>
          </cell>
        </row>
        <row r="56">
          <cell r="B56" t="str">
            <v>Schaal 7 sociaal werk</v>
          </cell>
          <cell r="C56" t="str">
            <v>hbo</v>
          </cell>
          <cell r="D56">
            <v>0.9</v>
          </cell>
          <cell r="E56">
            <v>3653</v>
          </cell>
          <cell r="F56">
            <v>3287.7000000000003</v>
          </cell>
          <cell r="G56">
            <v>3653</v>
          </cell>
          <cell r="H56">
            <v>3287.7000000000003</v>
          </cell>
          <cell r="I56">
            <v>0.2</v>
          </cell>
          <cell r="J56">
            <v>0.15</v>
          </cell>
          <cell r="K56">
            <v>0.15</v>
          </cell>
          <cell r="L56">
            <v>1</v>
          </cell>
        </row>
        <row r="57">
          <cell r="B57" t="str">
            <v>Schaal 8 sociaal werk</v>
          </cell>
          <cell r="C57" t="str">
            <v>hbo</v>
          </cell>
          <cell r="D57">
            <v>0.9</v>
          </cell>
          <cell r="E57">
            <v>4040</v>
          </cell>
          <cell r="F57">
            <v>3636</v>
          </cell>
          <cell r="G57">
            <v>4040</v>
          </cell>
          <cell r="H57">
            <v>3636</v>
          </cell>
          <cell r="J57">
            <v>0.05</v>
          </cell>
          <cell r="K57">
            <v>0.05</v>
          </cell>
          <cell r="L57">
            <v>1</v>
          </cell>
        </row>
        <row r="58">
          <cell r="B58" t="str">
            <v>Schaal 9 sociaal werk</v>
          </cell>
          <cell r="C58" t="str">
            <v>hbo</v>
          </cell>
          <cell r="D58">
            <v>0.9</v>
          </cell>
          <cell r="E58">
            <v>4445</v>
          </cell>
          <cell r="F58">
            <v>4000.5</v>
          </cell>
          <cell r="G58">
            <v>4445</v>
          </cell>
          <cell r="H58">
            <v>4000.5</v>
          </cell>
          <cell r="L58" t="str">
            <v/>
          </cell>
        </row>
        <row r="59">
          <cell r="B59" t="str">
            <v>Schaal 10 sociaal werk</v>
          </cell>
          <cell r="C59" t="str">
            <v>hbo</v>
          </cell>
          <cell r="D59">
            <v>0.9</v>
          </cell>
          <cell r="E59">
            <v>4927</v>
          </cell>
          <cell r="F59">
            <v>4434.3</v>
          </cell>
          <cell r="G59">
            <v>4927</v>
          </cell>
          <cell r="H59">
            <v>4434.3</v>
          </cell>
          <cell r="L59" t="str">
            <v/>
          </cell>
        </row>
        <row r="60">
          <cell r="B60" t="str">
            <v>Schaal 11 sociaal werk</v>
          </cell>
          <cell r="C60" t="str">
            <v>wo</v>
          </cell>
          <cell r="D60">
            <v>0.95</v>
          </cell>
          <cell r="E60">
            <v>5463</v>
          </cell>
          <cell r="F60">
            <v>5189.8499999999995</v>
          </cell>
          <cell r="G60">
            <v>5463</v>
          </cell>
          <cell r="H60">
            <v>5189.8499999999995</v>
          </cell>
          <cell r="I60">
            <v>0.1</v>
          </cell>
          <cell r="J60">
            <v>0.1</v>
          </cell>
          <cell r="K60">
            <v>0.1</v>
          </cell>
          <cell r="L60">
            <v>1</v>
          </cell>
        </row>
        <row r="61">
          <cell r="B61" t="str">
            <v>Schaal 12 sociaal werk</v>
          </cell>
          <cell r="C61" t="str">
            <v>wo</v>
          </cell>
          <cell r="D61">
            <v>0.95</v>
          </cell>
          <cell r="E61">
            <v>6065</v>
          </cell>
          <cell r="F61">
            <v>5761.75</v>
          </cell>
          <cell r="G61">
            <v>6065</v>
          </cell>
          <cell r="H61">
            <v>5761.75</v>
          </cell>
          <cell r="I61">
            <v>0.1</v>
          </cell>
          <cell r="J61">
            <v>0.1</v>
          </cell>
          <cell r="K61">
            <v>0.1</v>
          </cell>
          <cell r="L61">
            <v>1</v>
          </cell>
        </row>
        <row r="62">
          <cell r="I62">
            <v>3.0000000000000013</v>
          </cell>
          <cell r="J62">
            <v>3.0000000000000004</v>
          </cell>
          <cell r="K62">
            <v>3.0000000000000004</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derhoudsblad"/>
      <sheetName val="cao's"/>
      <sheetName val="cao-stijgingen"/>
      <sheetName val="Inputblad"/>
      <sheetName val="lijsten"/>
      <sheetName val="Voorblad"/>
      <sheetName val="Inhoudsopgave"/>
      <sheetName val="Tarieventabel"/>
      <sheetName val="Prijspeil en indexaties"/>
      <sheetName val="Salarisschalenmix"/>
      <sheetName val="Verblijf Licht"/>
      <sheetName val="Verblijf Middel"/>
      <sheetName val="Verblijf Middelzwaar"/>
      <sheetName val="Verblijf Zwaar"/>
      <sheetName val="Verblijf Extra_zwaar"/>
      <sheetName val="Deeltijdverblijf"/>
      <sheetName val="Klinisch F"/>
      <sheetName val="Klinisch G"/>
      <sheetName val="Crisis verblijf"/>
    </sheetNames>
    <sheetDataSet>
      <sheetData sheetId="0"/>
      <sheetData sheetId="1" refreshError="1"/>
      <sheetData sheetId="2" refreshError="1"/>
      <sheetData sheetId="3">
        <row r="1">
          <cell r="B1" t="str">
            <v>Bandbreedte begeleidingsintensiteit</v>
          </cell>
          <cell r="C1" t="str">
            <v>0,7 tot 1,8</v>
          </cell>
          <cell r="D1" t="str">
            <v>1,8 tot 2,8</v>
          </cell>
          <cell r="E1" t="str">
            <v>2,8 tot 3,2</v>
          </cell>
          <cell r="F1" t="str">
            <v>3,2 tot 3,7</v>
          </cell>
          <cell r="G1" t="str">
            <v>3,7 tot 4,5</v>
          </cell>
          <cell r="H1" t="str">
            <v>1,0 tot 2,0</v>
          </cell>
          <cell r="I1" t="str">
            <v>5,1 tot 6,1</v>
          </cell>
          <cell r="J1" t="str">
            <v>8,0 tot 9,0</v>
          </cell>
          <cell r="K1" t="str">
            <v>5,3 tot 6,3</v>
          </cell>
        </row>
        <row r="2">
          <cell r="B2" t="str">
            <v>Tarief per etmaal</v>
          </cell>
          <cell r="C2">
            <v>126.58012377648205</v>
          </cell>
          <cell r="D2">
            <v>224.60342616580317</v>
          </cell>
          <cell r="E2">
            <v>262.864467170122</v>
          </cell>
          <cell r="F2">
            <v>294.17151815940497</v>
          </cell>
          <cell r="G2">
            <v>339.38654917875954</v>
          </cell>
          <cell r="H2">
            <v>164.06814362980509</v>
          </cell>
          <cell r="I2">
            <v>444.57796481297635</v>
          </cell>
          <cell r="J2">
            <v>653.0424018492555</v>
          </cell>
          <cell r="K2">
            <v>496.68455992559535</v>
          </cell>
        </row>
        <row r="4">
          <cell r="B4" t="str">
            <v xml:space="preserve"> </v>
          </cell>
          <cell r="C4" t="str">
            <v>Jeugdhulp verblijf: inspanningsgericht (licht)</v>
          </cell>
          <cell r="D4" t="str">
            <v>Jeugdhulp verblijf: inspanningsgericht (middel)</v>
          </cell>
          <cell r="E4" t="str">
            <v>Jeugdhulp verblijf: inspanningsgericht (middelzwaar)</v>
          </cell>
          <cell r="F4" t="str">
            <v>Jeugdhulp verblijf: inspanningsgericht (zwaar)</v>
          </cell>
          <cell r="G4" t="str">
            <v>Jeugdhulp verblijf: inspanningsgericht (extra zwaar)</v>
          </cell>
          <cell r="H4" t="str">
            <v>Deeltijdverblijf: inspanningsgericht</v>
          </cell>
          <cell r="I4" t="str">
            <v>Jeugd-ggz verblijf tariefklasse F</v>
          </cell>
          <cell r="J4" t="str">
            <v>Jeugd-ggz verblijf tariefklasse G</v>
          </cell>
          <cell r="K4" t="str">
            <v>Jeugdhulp crisis verblijf: inspanningsgericht</v>
          </cell>
        </row>
        <row r="5">
          <cell r="A5">
            <v>1</v>
          </cell>
          <cell r="B5" t="str">
            <v>Capaciteitsplaatsen</v>
          </cell>
          <cell r="C5">
            <v>1</v>
          </cell>
          <cell r="D5">
            <v>1</v>
          </cell>
          <cell r="E5">
            <v>1</v>
          </cell>
          <cell r="F5">
            <v>1</v>
          </cell>
          <cell r="G5">
            <v>1</v>
          </cell>
          <cell r="H5">
            <v>1</v>
          </cell>
          <cell r="I5">
            <v>1</v>
          </cell>
          <cell r="J5">
            <v>1</v>
          </cell>
          <cell r="K5">
            <v>1</v>
          </cell>
        </row>
        <row r="6">
          <cell r="A6">
            <v>2</v>
          </cell>
          <cell r="B6" t="str">
            <v>Bezettingspercentage</v>
          </cell>
          <cell r="C6">
            <v>1</v>
          </cell>
          <cell r="D6">
            <v>1</v>
          </cell>
          <cell r="E6">
            <v>1</v>
          </cell>
          <cell r="F6">
            <v>1</v>
          </cell>
          <cell r="G6">
            <v>1</v>
          </cell>
          <cell r="H6">
            <v>1</v>
          </cell>
          <cell r="I6">
            <v>1</v>
          </cell>
          <cell r="J6">
            <v>1</v>
          </cell>
          <cell r="K6">
            <v>1</v>
          </cell>
        </row>
        <row r="7">
          <cell r="A7">
            <v>3</v>
          </cell>
          <cell r="B7" t="str">
            <v>Norm jaarproductie (in etmalen)</v>
          </cell>
          <cell r="C7">
            <v>365</v>
          </cell>
          <cell r="D7">
            <v>365</v>
          </cell>
          <cell r="E7">
            <v>365</v>
          </cell>
          <cell r="F7">
            <v>365</v>
          </cell>
          <cell r="G7">
            <v>365</v>
          </cell>
          <cell r="H7">
            <v>365</v>
          </cell>
          <cell r="I7">
            <v>365</v>
          </cell>
          <cell r="J7">
            <v>365</v>
          </cell>
          <cell r="K7">
            <v>365</v>
          </cell>
        </row>
        <row r="8">
          <cell r="A8">
            <v>4</v>
          </cell>
          <cell r="B8" t="str">
            <v>Begeleidingsintensiteit</v>
          </cell>
          <cell r="C8">
            <v>1.2</v>
          </cell>
          <cell r="D8">
            <v>2.5</v>
          </cell>
          <cell r="E8">
            <v>3</v>
          </cell>
          <cell r="F8">
            <v>3.4</v>
          </cell>
          <cell r="G8">
            <v>4</v>
          </cell>
          <cell r="H8">
            <v>1.5</v>
          </cell>
          <cell r="I8">
            <v>5.6</v>
          </cell>
          <cell r="J8">
            <v>8.5</v>
          </cell>
          <cell r="K8">
            <v>5.8</v>
          </cell>
        </row>
        <row r="9">
          <cell r="A9">
            <v>5</v>
          </cell>
          <cell r="B9" t="str">
            <v>Rekenvoorbeeld: groepsuren per week bij groep van 8</v>
          </cell>
          <cell r="C9">
            <v>67.2</v>
          </cell>
          <cell r="D9">
            <v>140</v>
          </cell>
          <cell r="E9">
            <v>168</v>
          </cell>
          <cell r="F9">
            <v>190.4</v>
          </cell>
          <cell r="G9">
            <v>224</v>
          </cell>
          <cell r="H9">
            <v>84</v>
          </cell>
          <cell r="I9">
            <v>313.59999999999997</v>
          </cell>
          <cell r="J9">
            <v>476</v>
          </cell>
          <cell r="K9">
            <v>324.8</v>
          </cell>
        </row>
        <row r="10">
          <cell r="A10">
            <v>6</v>
          </cell>
          <cell r="B10" t="str">
            <v>Netto roosteruren groepsbegeleiders per jaar</v>
          </cell>
          <cell r="C10">
            <v>438</v>
          </cell>
          <cell r="D10">
            <v>912.5</v>
          </cell>
          <cell r="E10">
            <v>1095</v>
          </cell>
          <cell r="F10">
            <v>1241</v>
          </cell>
          <cell r="G10">
            <v>1460</v>
          </cell>
          <cell r="H10">
            <v>547.5</v>
          </cell>
          <cell r="I10">
            <v>2043.9999999999998</v>
          </cell>
          <cell r="J10">
            <v>3102.5</v>
          </cell>
          <cell r="K10">
            <v>2117</v>
          </cell>
        </row>
        <row r="11">
          <cell r="A11">
            <v>7</v>
          </cell>
          <cell r="B11" t="str">
            <v>Inroosterbare uren per jaar groepsbegeleider</v>
          </cell>
          <cell r="C11">
            <v>1450</v>
          </cell>
          <cell r="D11">
            <v>1450</v>
          </cell>
          <cell r="E11">
            <v>1450</v>
          </cell>
          <cell r="F11">
            <v>1450</v>
          </cell>
          <cell r="G11">
            <v>1450</v>
          </cell>
          <cell r="H11">
            <v>1450</v>
          </cell>
          <cell r="I11">
            <v>1450</v>
          </cell>
          <cell r="J11">
            <v>1450</v>
          </cell>
          <cell r="K11">
            <v>1450</v>
          </cell>
        </row>
        <row r="12">
          <cell r="A12">
            <v>8</v>
          </cell>
          <cell r="B12" t="str">
            <v>Percentage groepsbegeleiders hbo</v>
          </cell>
          <cell r="C12">
            <v>0.5</v>
          </cell>
          <cell r="D12">
            <v>0.5</v>
          </cell>
          <cell r="E12">
            <v>0.5</v>
          </cell>
          <cell r="F12">
            <v>0.5</v>
          </cell>
          <cell r="G12">
            <v>0.5</v>
          </cell>
          <cell r="H12">
            <v>0.5</v>
          </cell>
          <cell r="I12">
            <v>0.5</v>
          </cell>
          <cell r="J12">
            <v>0.5</v>
          </cell>
          <cell r="K12">
            <v>0.5</v>
          </cell>
        </row>
        <row r="13">
          <cell r="A13">
            <v>9</v>
          </cell>
          <cell r="B13" t="str">
            <v>Percentage groepsbegeleiders mbo</v>
          </cell>
          <cell r="C13">
            <v>0.5</v>
          </cell>
          <cell r="D13">
            <v>0.5</v>
          </cell>
          <cell r="E13">
            <v>0.5</v>
          </cell>
          <cell r="F13">
            <v>0.5</v>
          </cell>
          <cell r="G13">
            <v>0.5</v>
          </cell>
          <cell r="H13">
            <v>0.5</v>
          </cell>
          <cell r="I13">
            <v>0.5</v>
          </cell>
          <cell r="J13">
            <v>0.5</v>
          </cell>
          <cell r="K13">
            <v>0.5</v>
          </cell>
        </row>
        <row r="14">
          <cell r="A14">
            <v>10</v>
          </cell>
          <cell r="B14" t="str">
            <v>Fte groepsbegeleiders / 3M terreingebonden staf</v>
          </cell>
          <cell r="C14">
            <v>0.30206896551724138</v>
          </cell>
          <cell r="D14">
            <v>0.62931034482758619</v>
          </cell>
          <cell r="E14">
            <v>0.7551724137931034</v>
          </cell>
          <cell r="F14">
            <v>0.8558620689655172</v>
          </cell>
          <cell r="G14">
            <v>1.0068965517241379</v>
          </cell>
          <cell r="H14">
            <v>0.3775862068965517</v>
          </cell>
          <cell r="I14">
            <v>1.4096551724137929</v>
          </cell>
          <cell r="J14">
            <v>2.1396551724137929</v>
          </cell>
          <cell r="K14">
            <v>1.46</v>
          </cell>
        </row>
        <row r="15">
          <cell r="A15">
            <v>11</v>
          </cell>
          <cell r="B15" t="str">
            <v>Waarvan terreingebonden begeleiders 3M</v>
          </cell>
        </row>
        <row r="16">
          <cell r="A16">
            <v>12</v>
          </cell>
          <cell r="B16" t="str">
            <v>Fte gedragswetenschapper per cliënt</v>
          </cell>
          <cell r="C16">
            <v>0.02</v>
          </cell>
          <cell r="D16">
            <v>2.5000000000000001E-2</v>
          </cell>
          <cell r="E16">
            <v>3.5000000000000003E-2</v>
          </cell>
          <cell r="F16">
            <v>4.5000000000000005E-2</v>
          </cell>
          <cell r="G16">
            <v>5.5000000000000007E-2</v>
          </cell>
          <cell r="H16">
            <v>0.02</v>
          </cell>
          <cell r="K16">
            <v>5.5000000000000007E-2</v>
          </cell>
        </row>
        <row r="17">
          <cell r="A17">
            <v>13</v>
          </cell>
          <cell r="B17" t="str">
            <v>Totaal fte gedragswetenschapper</v>
          </cell>
          <cell r="C17">
            <v>0.02</v>
          </cell>
          <cell r="D17">
            <v>2.5000000000000001E-2</v>
          </cell>
          <cell r="E17">
            <v>3.5000000000000003E-2</v>
          </cell>
          <cell r="F17">
            <v>4.5000000000000005E-2</v>
          </cell>
          <cell r="G17">
            <v>5.5000000000000007E-2</v>
          </cell>
          <cell r="H17">
            <v>0.02</v>
          </cell>
          <cell r="I17">
            <v>0</v>
          </cell>
          <cell r="J17">
            <v>0</v>
          </cell>
          <cell r="K17">
            <v>5.5000000000000007E-2</v>
          </cell>
        </row>
        <row r="18">
          <cell r="A18">
            <v>14</v>
          </cell>
          <cell r="B18" t="str">
            <v>Percentage ort groepsbegeleiders</v>
          </cell>
          <cell r="C18">
            <v>0.05</v>
          </cell>
          <cell r="D18">
            <v>0.12</v>
          </cell>
          <cell r="E18">
            <v>0.12</v>
          </cell>
          <cell r="F18">
            <v>0.12</v>
          </cell>
          <cell r="G18">
            <v>0.12</v>
          </cell>
          <cell r="H18">
            <v>0.12</v>
          </cell>
          <cell r="I18">
            <v>0.12</v>
          </cell>
          <cell r="J18">
            <v>0.12</v>
          </cell>
          <cell r="K18">
            <v>0.12</v>
          </cell>
        </row>
        <row r="19">
          <cell r="A19">
            <v>15</v>
          </cell>
          <cell r="B19" t="str">
            <v>Percentage ort gedragswetenschapper</v>
          </cell>
          <cell r="C19">
            <v>0.02</v>
          </cell>
          <cell r="D19">
            <v>0.02</v>
          </cell>
          <cell r="E19">
            <v>0.02</v>
          </cell>
          <cell r="F19">
            <v>0.02</v>
          </cell>
          <cell r="G19">
            <v>0.02</v>
          </cell>
          <cell r="H19">
            <v>0.02</v>
          </cell>
          <cell r="I19">
            <v>0.02</v>
          </cell>
          <cell r="J19">
            <v>0.02</v>
          </cell>
          <cell r="K19">
            <v>0.02</v>
          </cell>
        </row>
        <row r="20">
          <cell r="A20">
            <v>16</v>
          </cell>
          <cell r="B20" t="str">
            <v>Vakantiegeld</v>
          </cell>
          <cell r="C20">
            <v>0.08</v>
          </cell>
          <cell r="D20">
            <v>0.08</v>
          </cell>
          <cell r="E20">
            <v>0.08</v>
          </cell>
          <cell r="F20">
            <v>0.08</v>
          </cell>
          <cell r="G20">
            <v>0.08</v>
          </cell>
          <cell r="H20">
            <v>0.08</v>
          </cell>
          <cell r="I20">
            <v>0.08</v>
          </cell>
          <cell r="J20">
            <v>0.08</v>
          </cell>
          <cell r="K20">
            <v>0.08</v>
          </cell>
        </row>
        <row r="21">
          <cell r="A21">
            <v>17</v>
          </cell>
          <cell r="B21" t="str">
            <v>Eindejaarsuitkering</v>
          </cell>
          <cell r="C21">
            <v>8.3299999999999999E-2</v>
          </cell>
          <cell r="D21">
            <v>8.3299999999999999E-2</v>
          </cell>
          <cell r="E21">
            <v>8.3299999999999999E-2</v>
          </cell>
          <cell r="F21">
            <v>8.3299999999999999E-2</v>
          </cell>
          <cell r="G21">
            <v>8.3299999999999999E-2</v>
          </cell>
          <cell r="H21">
            <v>8.3299999999999999E-2</v>
          </cell>
          <cell r="I21">
            <v>8.3299999999999999E-2</v>
          </cell>
          <cell r="J21">
            <v>8.3299999999999999E-2</v>
          </cell>
          <cell r="K21">
            <v>8.3299999999999999E-2</v>
          </cell>
        </row>
        <row r="22">
          <cell r="A22">
            <v>18</v>
          </cell>
          <cell r="B22" t="str">
            <v>Effectief percentage sociale lasten</v>
          </cell>
          <cell r="C22">
            <v>0.28999999999999998</v>
          </cell>
          <cell r="D22">
            <v>0.28999999999999998</v>
          </cell>
          <cell r="E22">
            <v>0.28999999999999998</v>
          </cell>
          <cell r="F22">
            <v>0.28999999999999998</v>
          </cell>
          <cell r="G22">
            <v>0.28999999999999998</v>
          </cell>
          <cell r="H22">
            <v>0.28999999999999998</v>
          </cell>
          <cell r="I22">
            <v>0.28999999999999998</v>
          </cell>
          <cell r="J22">
            <v>0.28999999999999998</v>
          </cell>
          <cell r="K22">
            <v>0.28999999999999998</v>
          </cell>
        </row>
        <row r="23">
          <cell r="A23">
            <v>19</v>
          </cell>
          <cell r="B23" t="str">
            <v>Aandeel PNIL in groepsbegeleiding</v>
          </cell>
          <cell r="C23">
            <v>0.15</v>
          </cell>
          <cell r="D23">
            <v>0.15</v>
          </cell>
          <cell r="E23">
            <v>0.15</v>
          </cell>
          <cell r="F23">
            <v>0.15</v>
          </cell>
          <cell r="G23">
            <v>0.15</v>
          </cell>
          <cell r="H23">
            <v>0.15</v>
          </cell>
          <cell r="I23">
            <v>0.15</v>
          </cell>
          <cell r="J23">
            <v>0.15</v>
          </cell>
          <cell r="K23">
            <v>0.15</v>
          </cell>
        </row>
        <row r="24">
          <cell r="A24">
            <v>20</v>
          </cell>
          <cell r="B24" t="str">
            <v>Uurtarief inhuur PNIL (inclusief BTW)</v>
          </cell>
          <cell r="C24">
            <v>60</v>
          </cell>
          <cell r="D24">
            <v>60</v>
          </cell>
          <cell r="E24">
            <v>60</v>
          </cell>
          <cell r="F24">
            <v>60</v>
          </cell>
          <cell r="G24">
            <v>60</v>
          </cell>
          <cell r="H24">
            <v>60</v>
          </cell>
          <cell r="I24">
            <v>60</v>
          </cell>
          <cell r="J24">
            <v>60</v>
          </cell>
          <cell r="K24">
            <v>60</v>
          </cell>
        </row>
        <row r="25">
          <cell r="A25">
            <v>21</v>
          </cell>
          <cell r="B25" t="str">
            <v>Gemiddeld salaris groepsbegeleiders pp2023</v>
          </cell>
          <cell r="C25">
            <v>3470.999493333331</v>
          </cell>
          <cell r="D25">
            <v>3470.999493333331</v>
          </cell>
          <cell r="E25">
            <v>3470.999493333331</v>
          </cell>
          <cell r="F25">
            <v>3470.999493333331</v>
          </cell>
          <cell r="G25">
            <v>3470.999493333331</v>
          </cell>
          <cell r="H25">
            <v>3470.999493333331</v>
          </cell>
          <cell r="I25">
            <v>3662.4162500000002</v>
          </cell>
          <cell r="J25">
            <v>3662.4162500000002</v>
          </cell>
          <cell r="K25">
            <v>3470.999493333331</v>
          </cell>
        </row>
        <row r="26">
          <cell r="A26">
            <v>22</v>
          </cell>
          <cell r="B26" t="str">
            <v>Gemiddeld salaris gedragswetenschapper pp2023</v>
          </cell>
          <cell r="C26">
            <v>5343.5829583333334</v>
          </cell>
          <cell r="D26">
            <v>5343.5829583333334</v>
          </cell>
          <cell r="E26">
            <v>5343.5829583333334</v>
          </cell>
          <cell r="F26">
            <v>5343.5829583333334</v>
          </cell>
          <cell r="G26">
            <v>5343.5829583333334</v>
          </cell>
          <cell r="H26">
            <v>5343.5829583333334</v>
          </cell>
          <cell r="I26">
            <v>5643.32</v>
          </cell>
          <cell r="J26">
            <v>5643.32</v>
          </cell>
          <cell r="K26">
            <v>5343.5829583333334</v>
          </cell>
        </row>
        <row r="27">
          <cell r="A27">
            <v>23</v>
          </cell>
          <cell r="B27" t="str">
            <v>Normloonkosten groepsbegeleiders per fte per jaar</v>
          </cell>
          <cell r="C27">
            <v>66006.591110101232</v>
          </cell>
          <cell r="D27">
            <v>70407.030517441308</v>
          </cell>
          <cell r="E27">
            <v>70407.030517441308</v>
          </cell>
          <cell r="F27">
            <v>70407.030517441308</v>
          </cell>
          <cell r="G27">
            <v>70407.030517441308</v>
          </cell>
          <cell r="H27">
            <v>70407.030517441308</v>
          </cell>
          <cell r="I27">
            <v>74289.798421632877</v>
          </cell>
          <cell r="J27">
            <v>74289.798421632877</v>
          </cell>
          <cell r="K27">
            <v>70407.030517441308</v>
          </cell>
        </row>
        <row r="28">
          <cell r="A28">
            <v>24</v>
          </cell>
          <cell r="B28" t="str">
            <v>Normloonkosten gedragswetenschapper per fte per jaar</v>
          </cell>
          <cell r="C28">
            <v>98713.416420963767</v>
          </cell>
          <cell r="D28">
            <v>98713.416420963767</v>
          </cell>
          <cell r="E28">
            <v>98713.416420963767</v>
          </cell>
          <cell r="F28">
            <v>98713.416420963767</v>
          </cell>
          <cell r="G28">
            <v>98713.416420963767</v>
          </cell>
          <cell r="H28">
            <v>98713.416420963767</v>
          </cell>
          <cell r="I28">
            <v>0</v>
          </cell>
          <cell r="J28">
            <v>0</v>
          </cell>
          <cell r="K28">
            <v>98713.416420963767</v>
          </cell>
        </row>
        <row r="29">
          <cell r="A29">
            <v>25</v>
          </cell>
          <cell r="B29" t="str">
            <v>Opslag overhead per fte</v>
          </cell>
          <cell r="C29">
            <v>25000</v>
          </cell>
          <cell r="D29">
            <v>25000</v>
          </cell>
          <cell r="E29">
            <v>25000</v>
          </cell>
          <cell r="F29">
            <v>25000</v>
          </cell>
          <cell r="G29">
            <v>25000</v>
          </cell>
          <cell r="H29">
            <v>25000</v>
          </cell>
          <cell r="I29">
            <v>25000</v>
          </cell>
          <cell r="J29">
            <v>25000</v>
          </cell>
          <cell r="K29">
            <v>30000</v>
          </cell>
        </row>
        <row r="30">
          <cell r="A30">
            <v>26</v>
          </cell>
          <cell r="B30" t="str">
            <v>Looncomponent overhead</v>
          </cell>
          <cell r="C30">
            <v>0.9</v>
          </cell>
          <cell r="D30">
            <v>0.9</v>
          </cell>
          <cell r="E30">
            <v>0.9</v>
          </cell>
          <cell r="F30">
            <v>0.9</v>
          </cell>
          <cell r="G30">
            <v>0.9</v>
          </cell>
          <cell r="H30">
            <v>0.9</v>
          </cell>
          <cell r="I30">
            <v>0.9</v>
          </cell>
          <cell r="J30">
            <v>0.9</v>
          </cell>
          <cell r="K30">
            <v>0.9</v>
          </cell>
        </row>
        <row r="31">
          <cell r="A31">
            <v>27</v>
          </cell>
          <cell r="B31" t="str">
            <v>Materiële component overhead</v>
          </cell>
          <cell r="C31">
            <v>9.9999999999999978E-2</v>
          </cell>
          <cell r="D31">
            <v>9.9999999999999978E-2</v>
          </cell>
          <cell r="E31">
            <v>9.9999999999999978E-2</v>
          </cell>
          <cell r="F31">
            <v>9.9999999999999978E-2</v>
          </cell>
          <cell r="G31">
            <v>9.9999999999999978E-2</v>
          </cell>
          <cell r="H31">
            <v>9.9999999999999978E-2</v>
          </cell>
          <cell r="I31">
            <v>9.9999999999999978E-2</v>
          </cell>
          <cell r="J31">
            <v>9.9999999999999978E-2</v>
          </cell>
          <cell r="K31">
            <v>9.9999999999999978E-2</v>
          </cell>
        </row>
        <row r="32">
          <cell r="A32">
            <v>28</v>
          </cell>
          <cell r="B32" t="str">
            <v>Huisvestingskosten per plaats</v>
          </cell>
          <cell r="C32">
            <v>9523.8095238095229</v>
          </cell>
          <cell r="D32">
            <v>10476.190476190475</v>
          </cell>
          <cell r="E32">
            <v>10476.190476190475</v>
          </cell>
          <cell r="F32">
            <v>10476.190476190475</v>
          </cell>
          <cell r="G32">
            <v>10476.190476190475</v>
          </cell>
          <cell r="H32">
            <v>14285.714285714284</v>
          </cell>
          <cell r="I32">
            <v>10476.190476190475</v>
          </cell>
          <cell r="J32">
            <v>10476.190476190475</v>
          </cell>
          <cell r="K32">
            <v>14285.714285714284</v>
          </cell>
        </row>
        <row r="33">
          <cell r="A33">
            <v>29</v>
          </cell>
          <cell r="B33" t="str">
            <v>Verzorgingkosten per jeugdige per etmaal</v>
          </cell>
          <cell r="C33">
            <v>12.100000000000001</v>
          </cell>
          <cell r="D33">
            <v>12.100000000000001</v>
          </cell>
          <cell r="E33">
            <v>12.100000000000001</v>
          </cell>
          <cell r="F33">
            <v>12.100000000000001</v>
          </cell>
          <cell r="G33">
            <v>12.100000000000001</v>
          </cell>
          <cell r="H33">
            <v>12.100000000000001</v>
          </cell>
          <cell r="I33">
            <v>12.100000000000001</v>
          </cell>
          <cell r="J33">
            <v>12.100000000000001</v>
          </cell>
          <cell r="K33">
            <v>12.100000000000001</v>
          </cell>
        </row>
        <row r="34">
          <cell r="A34">
            <v>30</v>
          </cell>
          <cell r="B34" t="str">
            <v>Opslag bijzondere pleegkosten</v>
          </cell>
        </row>
        <row r="35">
          <cell r="A35">
            <v>31</v>
          </cell>
          <cell r="B35" t="str">
            <v>Uurtarief inhuur PNIL (inclusief BTW) pp2023</v>
          </cell>
          <cell r="C35">
            <v>60</v>
          </cell>
          <cell r="D35">
            <v>60</v>
          </cell>
          <cell r="E35">
            <v>60</v>
          </cell>
          <cell r="F35">
            <v>60</v>
          </cell>
          <cell r="G35">
            <v>60</v>
          </cell>
          <cell r="H35">
            <v>60</v>
          </cell>
          <cell r="I35">
            <v>60</v>
          </cell>
          <cell r="J35">
            <v>60</v>
          </cell>
          <cell r="K35">
            <v>60</v>
          </cell>
        </row>
        <row r="36">
          <cell r="A36">
            <v>32</v>
          </cell>
          <cell r="B36" t="str">
            <v>Opslag overhead per fte pp2023</v>
          </cell>
          <cell r="C36">
            <v>25000</v>
          </cell>
          <cell r="D36">
            <v>25000</v>
          </cell>
          <cell r="E36">
            <v>25000</v>
          </cell>
          <cell r="F36">
            <v>25000</v>
          </cell>
          <cell r="G36">
            <v>25000</v>
          </cell>
          <cell r="H36">
            <v>25000</v>
          </cell>
          <cell r="I36">
            <v>25000</v>
          </cell>
          <cell r="J36">
            <v>25000</v>
          </cell>
          <cell r="K36">
            <v>30000</v>
          </cell>
        </row>
        <row r="37">
          <cell r="A37">
            <v>33</v>
          </cell>
          <cell r="B37" t="str">
            <v>Huisvestingskosten per plaats pp2023</v>
          </cell>
          <cell r="C37">
            <v>9523.8095238095229</v>
          </cell>
          <cell r="D37">
            <v>10476.190476190475</v>
          </cell>
          <cell r="E37">
            <v>10476.190476190475</v>
          </cell>
          <cell r="F37">
            <v>10476.190476190475</v>
          </cell>
          <cell r="G37">
            <v>10476.190476190475</v>
          </cell>
          <cell r="H37">
            <v>14285.714285714284</v>
          </cell>
          <cell r="I37">
            <v>10476.190476190475</v>
          </cell>
          <cell r="J37">
            <v>10476.190476190475</v>
          </cell>
          <cell r="K37">
            <v>14285.714285714284</v>
          </cell>
        </row>
        <row r="38">
          <cell r="A38">
            <v>34</v>
          </cell>
          <cell r="B38" t="str">
            <v>Verzorgingkosten per jeugdige per etmaal pp2023</v>
          </cell>
          <cell r="C38">
            <v>12.100000000000001</v>
          </cell>
          <cell r="D38">
            <v>12.100000000000001</v>
          </cell>
          <cell r="E38">
            <v>12.100000000000001</v>
          </cell>
          <cell r="F38">
            <v>12.100000000000001</v>
          </cell>
          <cell r="G38">
            <v>12.100000000000001</v>
          </cell>
          <cell r="H38">
            <v>12.100000000000001</v>
          </cell>
          <cell r="I38">
            <v>12.100000000000001</v>
          </cell>
          <cell r="J38">
            <v>12.100000000000001</v>
          </cell>
          <cell r="K38">
            <v>12.100000000000001</v>
          </cell>
        </row>
        <row r="39">
          <cell r="A39">
            <v>35</v>
          </cell>
          <cell r="B39" t="str">
            <v>Kosten verblijf</v>
          </cell>
          <cell r="C39">
            <v>46201.745178415949</v>
          </cell>
          <cell r="D39">
            <v>81980.250550518162</v>
          </cell>
          <cell r="E39">
            <v>95945.530517094536</v>
          </cell>
          <cell r="F39">
            <v>107372.60412818281</v>
          </cell>
          <cell r="G39">
            <v>123876.09045024724</v>
          </cell>
          <cell r="H39">
            <v>59884.872424878864</v>
          </cell>
          <cell r="I39">
            <v>162270.95715673637</v>
          </cell>
          <cell r="J39">
            <v>238360.47667497824</v>
          </cell>
          <cell r="K39">
            <v>181289.8643728423</v>
          </cell>
        </row>
        <row r="40">
          <cell r="A40">
            <v>36</v>
          </cell>
          <cell r="B40" t="str">
            <v>Percentage risico/marge</v>
          </cell>
          <cell r="C40">
            <v>0.03</v>
          </cell>
          <cell r="D40">
            <v>0.03</v>
          </cell>
          <cell r="E40">
            <v>0.03</v>
          </cell>
          <cell r="F40">
            <v>0.03</v>
          </cell>
          <cell r="G40">
            <v>0.03</v>
          </cell>
          <cell r="H40">
            <v>0.03</v>
          </cell>
          <cell r="I40">
            <v>0.03</v>
          </cell>
          <cell r="J40">
            <v>0.03</v>
          </cell>
          <cell r="K40">
            <v>0.03</v>
          </cell>
        </row>
      </sheetData>
      <sheetData sheetId="4"/>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jeugdfv.nl/fileadmin/jeugd_foodvalley/202106_Hoofd-_en_onderaannemerschap_Jeugdhulpregio_FoodValley_2021.01.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7AFB-F567-4BC8-A97F-1909BFB8C9EF}">
  <sheetPr codeName="Blad2"/>
  <dimension ref="B1:I24"/>
  <sheetViews>
    <sheetView tabSelected="1" zoomScaleNormal="100" workbookViewId="0">
      <selection activeCell="B4" sqref="B4:I4"/>
    </sheetView>
  </sheetViews>
  <sheetFormatPr defaultColWidth="9.140625" defaultRowHeight="15" x14ac:dyDescent="0.25"/>
  <cols>
    <col min="1" max="1" width="9.140625" style="17"/>
    <col min="2" max="2" width="29" style="17" customWidth="1"/>
    <col min="3" max="3" width="30.5703125" style="17" customWidth="1"/>
    <col min="4" max="9" width="17" style="17" customWidth="1"/>
    <col min="10" max="16384" width="9.140625" style="17"/>
  </cols>
  <sheetData>
    <row r="1" spans="2:9" ht="52.5" customHeight="1" x14ac:dyDescent="0.25"/>
    <row r="2" spans="2:9" ht="52.5" customHeight="1" x14ac:dyDescent="0.25"/>
    <row r="4" spans="2:9" ht="172.5" customHeight="1" x14ac:dyDescent="0.25">
      <c r="B4" s="107" t="s">
        <v>70</v>
      </c>
      <c r="C4" s="107"/>
      <c r="D4" s="107"/>
      <c r="E4" s="107"/>
      <c r="F4" s="107"/>
      <c r="G4" s="107"/>
      <c r="H4" s="107"/>
      <c r="I4" s="107"/>
    </row>
    <row r="5" spans="2:9" ht="15" customHeight="1" x14ac:dyDescent="0.25">
      <c r="B5" s="38" t="s">
        <v>43</v>
      </c>
      <c r="C5" s="29"/>
      <c r="D5" s="29"/>
      <c r="E5" s="29"/>
      <c r="F5" s="29"/>
      <c r="G5" s="29"/>
      <c r="H5" s="29"/>
      <c r="I5" s="29"/>
    </row>
    <row r="6" spans="2:9" x14ac:dyDescent="0.25">
      <c r="B6" s="110" t="s">
        <v>34</v>
      </c>
      <c r="C6" s="111"/>
    </row>
    <row r="7" spans="2:9" x14ac:dyDescent="0.25">
      <c r="B7" s="30" t="s">
        <v>35</v>
      </c>
      <c r="C7" s="40" t="s">
        <v>46</v>
      </c>
    </row>
    <row r="8" spans="2:9" x14ac:dyDescent="0.25">
      <c r="B8" s="30" t="s">
        <v>33</v>
      </c>
      <c r="C8" s="36" t="s">
        <v>46</v>
      </c>
    </row>
    <row r="9" spans="2:9" x14ac:dyDescent="0.25">
      <c r="C9" s="32"/>
    </row>
    <row r="10" spans="2:9" x14ac:dyDescent="0.25">
      <c r="B10" s="39" t="s">
        <v>44</v>
      </c>
      <c r="C10" s="32"/>
    </row>
    <row r="11" spans="2:9" x14ac:dyDescent="0.25">
      <c r="B11" s="110" t="s">
        <v>36</v>
      </c>
      <c r="C11" s="111"/>
    </row>
    <row r="12" spans="2:9" x14ac:dyDescent="0.25">
      <c r="B12" s="30" t="s">
        <v>37</v>
      </c>
      <c r="C12" s="36" t="s">
        <v>46</v>
      </c>
    </row>
    <row r="13" spans="2:9" x14ac:dyDescent="0.25">
      <c r="B13" s="30" t="s">
        <v>38</v>
      </c>
      <c r="C13" s="36" t="s">
        <v>46</v>
      </c>
    </row>
    <row r="14" spans="2:9" x14ac:dyDescent="0.25">
      <c r="B14" s="16"/>
      <c r="C14" s="35"/>
    </row>
    <row r="15" spans="2:9" x14ac:dyDescent="0.25">
      <c r="B15" s="38" t="s">
        <v>42</v>
      </c>
      <c r="C15" s="35"/>
    </row>
    <row r="16" spans="2:9" x14ac:dyDescent="0.25">
      <c r="B16" s="112" t="s">
        <v>40</v>
      </c>
      <c r="C16" s="112"/>
    </row>
    <row r="17" spans="2:9" x14ac:dyDescent="0.25">
      <c r="B17" s="33" t="s">
        <v>41</v>
      </c>
      <c r="C17" s="41" t="s">
        <v>46</v>
      </c>
    </row>
    <row r="19" spans="2:9" x14ac:dyDescent="0.25">
      <c r="B19" s="37" t="s">
        <v>45</v>
      </c>
    </row>
    <row r="20" spans="2:9" x14ac:dyDescent="0.25">
      <c r="B20" s="109" t="s">
        <v>30</v>
      </c>
      <c r="C20" s="109"/>
      <c r="D20" s="109"/>
      <c r="E20" s="109"/>
      <c r="F20" s="109"/>
      <c r="G20" s="109"/>
      <c r="H20" s="109"/>
      <c r="I20" s="109"/>
    </row>
    <row r="21" spans="2:9" ht="30.75" customHeight="1" x14ac:dyDescent="0.25">
      <c r="B21" s="31" t="s">
        <v>31</v>
      </c>
      <c r="C21" s="108" t="s">
        <v>71</v>
      </c>
      <c r="D21" s="108"/>
      <c r="E21" s="108"/>
      <c r="F21" s="108"/>
      <c r="G21" s="108"/>
      <c r="H21" s="108"/>
      <c r="I21" s="108"/>
    </row>
    <row r="22" spans="2:9" ht="30.75" customHeight="1" x14ac:dyDescent="0.25">
      <c r="B22" s="65" t="s">
        <v>72</v>
      </c>
      <c r="C22" s="106" t="s">
        <v>69</v>
      </c>
      <c r="D22" s="106"/>
      <c r="E22" s="106"/>
      <c r="F22" s="106"/>
      <c r="G22" s="106"/>
      <c r="H22" s="106"/>
      <c r="I22" s="106"/>
    </row>
    <row r="23" spans="2:9" ht="30.75" customHeight="1" x14ac:dyDescent="0.25">
      <c r="B23" s="31" t="s">
        <v>32</v>
      </c>
      <c r="C23" s="106" t="s">
        <v>73</v>
      </c>
      <c r="D23" s="106"/>
      <c r="E23" s="106"/>
      <c r="F23" s="106"/>
      <c r="G23" s="106"/>
      <c r="H23" s="106"/>
      <c r="I23" s="106"/>
    </row>
    <row r="24" spans="2:9" ht="22.5" customHeight="1" x14ac:dyDescent="0.25">
      <c r="B24" s="31" t="s">
        <v>107</v>
      </c>
      <c r="C24" s="106" t="s">
        <v>108</v>
      </c>
      <c r="D24" s="106"/>
      <c r="E24" s="106"/>
      <c r="F24" s="106"/>
      <c r="G24" s="106"/>
      <c r="H24" s="106"/>
      <c r="I24" s="106"/>
    </row>
  </sheetData>
  <mergeCells count="9">
    <mergeCell ref="C24:I24"/>
    <mergeCell ref="B4:I4"/>
    <mergeCell ref="C21:I21"/>
    <mergeCell ref="C22:I22"/>
    <mergeCell ref="C23:I23"/>
    <mergeCell ref="B20:I20"/>
    <mergeCell ref="B6:C6"/>
    <mergeCell ref="B11:C11"/>
    <mergeCell ref="B16:C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CCA3C-D9AF-4DC4-8B0A-3A9B7A5A7318}">
  <sheetPr codeName="Blad3"/>
  <dimension ref="B1:I61"/>
  <sheetViews>
    <sheetView zoomScaleNormal="100" workbookViewId="0">
      <selection activeCell="I11" sqref="I11"/>
    </sheetView>
  </sheetViews>
  <sheetFormatPr defaultColWidth="9.140625" defaultRowHeight="15" x14ac:dyDescent="0.25"/>
  <cols>
    <col min="1" max="1" width="9.140625" style="3"/>
    <col min="2" max="2" width="5.42578125" style="3" customWidth="1"/>
    <col min="3" max="3" width="33.5703125" style="3" customWidth="1"/>
    <col min="4" max="4" width="12.5703125" style="3" customWidth="1"/>
    <col min="5" max="5" width="20.28515625" style="3" customWidth="1"/>
    <col min="6" max="6" width="42.140625" style="3" customWidth="1"/>
    <col min="7" max="7" width="24.28515625" style="3" customWidth="1"/>
    <col min="8" max="8" width="6.140625" style="3" bestFit="1" customWidth="1"/>
    <col min="9" max="9" width="23.42578125" style="3" customWidth="1"/>
    <col min="10" max="16384" width="9.140625" style="3"/>
  </cols>
  <sheetData>
    <row r="1" spans="2:9" ht="52.5" customHeight="1" x14ac:dyDescent="0.25"/>
    <row r="2" spans="2:9" ht="52.5" customHeight="1" x14ac:dyDescent="0.25"/>
    <row r="3" spans="2:9" ht="54.75" customHeight="1" x14ac:dyDescent="0.25">
      <c r="B3" s="115" t="s">
        <v>74</v>
      </c>
      <c r="C3" s="116"/>
      <c r="D3" s="116"/>
      <c r="E3" s="116"/>
      <c r="F3" s="116"/>
      <c r="G3" s="116"/>
      <c r="H3" s="116"/>
      <c r="I3" s="116"/>
    </row>
    <row r="4" spans="2:9" ht="15" customHeight="1" x14ac:dyDescent="0.25">
      <c r="B4" s="42" t="s">
        <v>50</v>
      </c>
      <c r="C4" s="25"/>
      <c r="D4" s="25"/>
      <c r="E4" s="25"/>
      <c r="F4" s="25"/>
      <c r="G4" s="25"/>
      <c r="H4" s="25"/>
      <c r="I4" s="25"/>
    </row>
    <row r="5" spans="2:9" ht="15" customHeight="1" x14ac:dyDescent="0.25">
      <c r="B5" s="117" t="s">
        <v>39</v>
      </c>
      <c r="C5" s="117"/>
      <c r="D5" s="117"/>
      <c r="E5" s="117"/>
      <c r="F5" s="24"/>
      <c r="G5" s="24"/>
      <c r="H5" s="24"/>
      <c r="I5" s="24"/>
    </row>
    <row r="6" spans="2:9" ht="15" customHeight="1" x14ac:dyDescent="0.25">
      <c r="B6" s="8" t="s">
        <v>0</v>
      </c>
      <c r="C6" s="8"/>
      <c r="D6" s="113" t="str">
        <f>Algemeen!C7</f>
        <v>Nog in te vullen</v>
      </c>
      <c r="E6" s="114"/>
    </row>
    <row r="7" spans="2:9" ht="15" customHeight="1" x14ac:dyDescent="0.25">
      <c r="B7" s="121" t="s">
        <v>1</v>
      </c>
      <c r="C7" s="121"/>
      <c r="D7" s="122" t="str">
        <f>Algemeen!C8</f>
        <v>Nog in te vullen</v>
      </c>
      <c r="E7" s="122"/>
    </row>
    <row r="10" spans="2:9" x14ac:dyDescent="0.25">
      <c r="B10" s="118" t="s">
        <v>6</v>
      </c>
      <c r="C10" s="119"/>
      <c r="D10" s="119"/>
      <c r="E10" s="119"/>
      <c r="F10" s="119"/>
      <c r="G10" s="120"/>
      <c r="H10" s="53"/>
      <c r="I10" s="52"/>
    </row>
    <row r="11" spans="2:9" s="5" customFormat="1" ht="75" x14ac:dyDescent="0.25">
      <c r="B11" s="6" t="s">
        <v>5</v>
      </c>
      <c r="C11" s="7" t="s">
        <v>75</v>
      </c>
      <c r="D11" s="7" t="s">
        <v>65</v>
      </c>
      <c r="E11" s="7" t="s">
        <v>7</v>
      </c>
      <c r="F11" s="6" t="s">
        <v>64</v>
      </c>
      <c r="G11" s="6" t="s">
        <v>3</v>
      </c>
      <c r="I11" s="54" t="s">
        <v>63</v>
      </c>
    </row>
    <row r="12" spans="2:9" x14ac:dyDescent="0.25">
      <c r="B12" s="4">
        <v>1</v>
      </c>
      <c r="C12" s="1"/>
      <c r="D12" s="1"/>
      <c r="E12" s="1"/>
      <c r="F12" s="1"/>
      <c r="G12" s="2"/>
      <c r="I12" s="52" t="str">
        <f>IF(C12&lt;&gt;"",IF(AND(D12&lt;&gt;"",E12&lt;&gt;"",F12&lt;&gt;"",G12&lt;&gt;""),"Alle velden zijn ingevuld","Vul alle velden"),"")</f>
        <v/>
      </c>
    </row>
    <row r="13" spans="2:9" x14ac:dyDescent="0.25">
      <c r="B13" s="4">
        <f>B12+1</f>
        <v>2</v>
      </c>
      <c r="C13" s="1"/>
      <c r="D13" s="1"/>
      <c r="E13" s="1"/>
      <c r="F13" s="1"/>
      <c r="G13" s="1"/>
      <c r="I13" s="52" t="str">
        <f t="shared" ref="I13:I61" si="0">IF(C13&lt;&gt;"",IF(AND(D13&lt;&gt;"",E13&lt;&gt;"",F13&lt;&gt;"",G13&lt;&gt;""),"Alle velden zijn ingevuld","Vul alle velden"),"")</f>
        <v/>
      </c>
    </row>
    <row r="14" spans="2:9" x14ac:dyDescent="0.25">
      <c r="B14" s="4">
        <f t="shared" ref="B14:B60" si="1">B13+1</f>
        <v>3</v>
      </c>
      <c r="C14" s="1"/>
      <c r="D14" s="1"/>
      <c r="E14" s="1"/>
      <c r="F14" s="1"/>
      <c r="G14" s="1"/>
      <c r="I14" s="52" t="str">
        <f t="shared" si="0"/>
        <v/>
      </c>
    </row>
    <row r="15" spans="2:9" x14ac:dyDescent="0.25">
      <c r="B15" s="4">
        <f t="shared" si="1"/>
        <v>4</v>
      </c>
      <c r="C15" s="1"/>
      <c r="D15" s="1"/>
      <c r="E15" s="1"/>
      <c r="F15" s="1"/>
      <c r="G15" s="1"/>
      <c r="I15" s="52" t="str">
        <f t="shared" si="0"/>
        <v/>
      </c>
    </row>
    <row r="16" spans="2:9" x14ac:dyDescent="0.25">
      <c r="B16" s="4">
        <f t="shared" si="1"/>
        <v>5</v>
      </c>
      <c r="C16" s="1"/>
      <c r="D16" s="1"/>
      <c r="E16" s="1"/>
      <c r="F16" s="1"/>
      <c r="G16" s="1"/>
      <c r="I16" s="52" t="str">
        <f t="shared" si="0"/>
        <v/>
      </c>
    </row>
    <row r="17" spans="2:9" x14ac:dyDescent="0.25">
      <c r="B17" s="4">
        <f t="shared" si="1"/>
        <v>6</v>
      </c>
      <c r="C17" s="1"/>
      <c r="D17" s="1"/>
      <c r="E17" s="1"/>
      <c r="F17" s="1"/>
      <c r="G17" s="1"/>
      <c r="I17" s="52" t="str">
        <f t="shared" si="0"/>
        <v/>
      </c>
    </row>
    <row r="18" spans="2:9" x14ac:dyDescent="0.25">
      <c r="B18" s="4">
        <f t="shared" si="1"/>
        <v>7</v>
      </c>
      <c r="C18" s="1"/>
      <c r="D18" s="1"/>
      <c r="E18" s="1"/>
      <c r="F18" s="1"/>
      <c r="G18" s="1"/>
      <c r="I18" s="52" t="str">
        <f t="shared" si="0"/>
        <v/>
      </c>
    </row>
    <row r="19" spans="2:9" x14ac:dyDescent="0.25">
      <c r="B19" s="4">
        <f t="shared" si="1"/>
        <v>8</v>
      </c>
      <c r="C19" s="1"/>
      <c r="D19" s="1"/>
      <c r="E19" s="1"/>
      <c r="F19" s="1"/>
      <c r="G19" s="1"/>
      <c r="I19" s="52" t="str">
        <f t="shared" si="0"/>
        <v/>
      </c>
    </row>
    <row r="20" spans="2:9" x14ac:dyDescent="0.25">
      <c r="B20" s="4">
        <f t="shared" si="1"/>
        <v>9</v>
      </c>
      <c r="C20" s="1"/>
      <c r="D20" s="1"/>
      <c r="E20" s="1"/>
      <c r="F20" s="1"/>
      <c r="G20" s="1"/>
      <c r="I20" s="52" t="str">
        <f t="shared" si="0"/>
        <v/>
      </c>
    </row>
    <row r="21" spans="2:9" x14ac:dyDescent="0.25">
      <c r="B21" s="4">
        <f t="shared" si="1"/>
        <v>10</v>
      </c>
      <c r="C21" s="1"/>
      <c r="D21" s="1"/>
      <c r="E21" s="1"/>
      <c r="F21" s="1"/>
      <c r="G21" s="1"/>
      <c r="I21" s="52" t="str">
        <f t="shared" si="0"/>
        <v/>
      </c>
    </row>
    <row r="22" spans="2:9" x14ac:dyDescent="0.25">
      <c r="B22" s="4">
        <f t="shared" si="1"/>
        <v>11</v>
      </c>
      <c r="C22" s="1"/>
      <c r="D22" s="1"/>
      <c r="E22" s="1"/>
      <c r="F22" s="1"/>
      <c r="G22" s="1"/>
      <c r="I22" s="52" t="str">
        <f t="shared" si="0"/>
        <v/>
      </c>
    </row>
    <row r="23" spans="2:9" x14ac:dyDescent="0.25">
      <c r="B23" s="4">
        <f t="shared" si="1"/>
        <v>12</v>
      </c>
      <c r="C23" s="1"/>
      <c r="D23" s="1"/>
      <c r="E23" s="1"/>
      <c r="F23" s="1"/>
      <c r="G23" s="1"/>
      <c r="I23" s="52" t="str">
        <f t="shared" si="0"/>
        <v/>
      </c>
    </row>
    <row r="24" spans="2:9" x14ac:dyDescent="0.25">
      <c r="B24" s="4">
        <f t="shared" si="1"/>
        <v>13</v>
      </c>
      <c r="C24" s="1"/>
      <c r="D24" s="1"/>
      <c r="E24" s="1"/>
      <c r="F24" s="1"/>
      <c r="G24" s="1"/>
      <c r="I24" s="52" t="str">
        <f t="shared" si="0"/>
        <v/>
      </c>
    </row>
    <row r="25" spans="2:9" x14ac:dyDescent="0.25">
      <c r="B25" s="4">
        <f t="shared" si="1"/>
        <v>14</v>
      </c>
      <c r="C25" s="1"/>
      <c r="D25" s="1"/>
      <c r="E25" s="1"/>
      <c r="F25" s="1"/>
      <c r="G25" s="1"/>
      <c r="I25" s="52" t="str">
        <f t="shared" si="0"/>
        <v/>
      </c>
    </row>
    <row r="26" spans="2:9" x14ac:dyDescent="0.25">
      <c r="B26" s="4">
        <f t="shared" si="1"/>
        <v>15</v>
      </c>
      <c r="C26" s="1"/>
      <c r="D26" s="1"/>
      <c r="E26" s="1"/>
      <c r="F26" s="1"/>
      <c r="G26" s="1"/>
      <c r="I26" s="52" t="str">
        <f t="shared" si="0"/>
        <v/>
      </c>
    </row>
    <row r="27" spans="2:9" x14ac:dyDescent="0.25">
      <c r="B27" s="4">
        <f t="shared" si="1"/>
        <v>16</v>
      </c>
      <c r="C27" s="1"/>
      <c r="D27" s="1"/>
      <c r="E27" s="1"/>
      <c r="F27" s="1"/>
      <c r="G27" s="1"/>
      <c r="I27" s="52" t="str">
        <f t="shared" si="0"/>
        <v/>
      </c>
    </row>
    <row r="28" spans="2:9" x14ac:dyDescent="0.25">
      <c r="B28" s="4">
        <f t="shared" si="1"/>
        <v>17</v>
      </c>
      <c r="C28" s="1"/>
      <c r="D28" s="1"/>
      <c r="E28" s="1"/>
      <c r="F28" s="1"/>
      <c r="G28" s="1"/>
      <c r="I28" s="52" t="str">
        <f t="shared" si="0"/>
        <v/>
      </c>
    </row>
    <row r="29" spans="2:9" x14ac:dyDescent="0.25">
      <c r="B29" s="4">
        <f t="shared" si="1"/>
        <v>18</v>
      </c>
      <c r="C29" s="1"/>
      <c r="D29" s="1"/>
      <c r="E29" s="1"/>
      <c r="F29" s="1"/>
      <c r="G29" s="1"/>
      <c r="I29" s="52" t="str">
        <f t="shared" si="0"/>
        <v/>
      </c>
    </row>
    <row r="30" spans="2:9" x14ac:dyDescent="0.25">
      <c r="B30" s="4">
        <f t="shared" si="1"/>
        <v>19</v>
      </c>
      <c r="C30" s="1"/>
      <c r="D30" s="1"/>
      <c r="E30" s="1"/>
      <c r="F30" s="1"/>
      <c r="G30" s="1"/>
      <c r="I30" s="52" t="str">
        <f t="shared" si="0"/>
        <v/>
      </c>
    </row>
    <row r="31" spans="2:9" x14ac:dyDescent="0.25">
      <c r="B31" s="4">
        <f t="shared" si="1"/>
        <v>20</v>
      </c>
      <c r="C31" s="1"/>
      <c r="D31" s="1"/>
      <c r="E31" s="1"/>
      <c r="F31" s="1"/>
      <c r="G31" s="1"/>
      <c r="I31" s="52" t="str">
        <f t="shared" si="0"/>
        <v/>
      </c>
    </row>
    <row r="32" spans="2:9" x14ac:dyDescent="0.25">
      <c r="B32" s="4">
        <f t="shared" si="1"/>
        <v>21</v>
      </c>
      <c r="C32" s="1"/>
      <c r="D32" s="1"/>
      <c r="E32" s="1"/>
      <c r="F32" s="1"/>
      <c r="G32" s="1"/>
      <c r="I32" s="52" t="str">
        <f t="shared" si="0"/>
        <v/>
      </c>
    </row>
    <row r="33" spans="2:9" x14ac:dyDescent="0.25">
      <c r="B33" s="4">
        <f t="shared" si="1"/>
        <v>22</v>
      </c>
      <c r="C33" s="1"/>
      <c r="D33" s="1"/>
      <c r="E33" s="1"/>
      <c r="F33" s="1"/>
      <c r="G33" s="1"/>
      <c r="I33" s="52" t="str">
        <f t="shared" si="0"/>
        <v/>
      </c>
    </row>
    <row r="34" spans="2:9" x14ac:dyDescent="0.25">
      <c r="B34" s="4">
        <f t="shared" si="1"/>
        <v>23</v>
      </c>
      <c r="C34" s="1"/>
      <c r="D34" s="1"/>
      <c r="E34" s="1"/>
      <c r="F34" s="1"/>
      <c r="G34" s="1"/>
      <c r="I34" s="52" t="str">
        <f t="shared" si="0"/>
        <v/>
      </c>
    </row>
    <row r="35" spans="2:9" x14ac:dyDescent="0.25">
      <c r="B35" s="4">
        <f t="shared" si="1"/>
        <v>24</v>
      </c>
      <c r="C35" s="1"/>
      <c r="D35" s="1"/>
      <c r="E35" s="1"/>
      <c r="F35" s="1"/>
      <c r="G35" s="1"/>
      <c r="I35" s="52" t="str">
        <f t="shared" si="0"/>
        <v/>
      </c>
    </row>
    <row r="36" spans="2:9" x14ac:dyDescent="0.25">
      <c r="B36" s="4">
        <f t="shared" si="1"/>
        <v>25</v>
      </c>
      <c r="C36" s="1"/>
      <c r="D36" s="1"/>
      <c r="E36" s="1"/>
      <c r="F36" s="1"/>
      <c r="G36" s="1"/>
      <c r="I36" s="52" t="str">
        <f t="shared" si="0"/>
        <v/>
      </c>
    </row>
    <row r="37" spans="2:9" x14ac:dyDescent="0.25">
      <c r="B37" s="4">
        <f t="shared" si="1"/>
        <v>26</v>
      </c>
      <c r="C37" s="1"/>
      <c r="D37" s="1"/>
      <c r="E37" s="1"/>
      <c r="F37" s="1"/>
      <c r="G37" s="1"/>
      <c r="I37" s="52" t="str">
        <f t="shared" si="0"/>
        <v/>
      </c>
    </row>
    <row r="38" spans="2:9" x14ac:dyDescent="0.25">
      <c r="B38" s="4">
        <f t="shared" si="1"/>
        <v>27</v>
      </c>
      <c r="C38" s="1"/>
      <c r="D38" s="1"/>
      <c r="E38" s="1"/>
      <c r="F38" s="1"/>
      <c r="G38" s="1"/>
      <c r="I38" s="52" t="str">
        <f t="shared" si="0"/>
        <v/>
      </c>
    </row>
    <row r="39" spans="2:9" x14ac:dyDescent="0.25">
      <c r="B39" s="4">
        <f t="shared" si="1"/>
        <v>28</v>
      </c>
      <c r="C39" s="1"/>
      <c r="D39" s="1"/>
      <c r="E39" s="1"/>
      <c r="F39" s="1"/>
      <c r="G39" s="1"/>
      <c r="I39" s="52" t="str">
        <f t="shared" si="0"/>
        <v/>
      </c>
    </row>
    <row r="40" spans="2:9" x14ac:dyDescent="0.25">
      <c r="B40" s="4">
        <f t="shared" si="1"/>
        <v>29</v>
      </c>
      <c r="C40" s="1"/>
      <c r="D40" s="1"/>
      <c r="E40" s="1"/>
      <c r="F40" s="1"/>
      <c r="G40" s="1"/>
      <c r="I40" s="52" t="str">
        <f t="shared" si="0"/>
        <v/>
      </c>
    </row>
    <row r="41" spans="2:9" x14ac:dyDescent="0.25">
      <c r="B41" s="4">
        <f t="shared" si="1"/>
        <v>30</v>
      </c>
      <c r="C41" s="1"/>
      <c r="D41" s="1"/>
      <c r="E41" s="1"/>
      <c r="F41" s="1"/>
      <c r="G41" s="1"/>
      <c r="I41" s="52" t="str">
        <f t="shared" si="0"/>
        <v/>
      </c>
    </row>
    <row r="42" spans="2:9" x14ac:dyDescent="0.25">
      <c r="B42" s="4">
        <f t="shared" si="1"/>
        <v>31</v>
      </c>
      <c r="C42" s="1"/>
      <c r="D42" s="1"/>
      <c r="E42" s="1"/>
      <c r="F42" s="1"/>
      <c r="G42" s="1"/>
      <c r="I42" s="52" t="str">
        <f t="shared" si="0"/>
        <v/>
      </c>
    </row>
    <row r="43" spans="2:9" x14ac:dyDescent="0.25">
      <c r="B43" s="4">
        <f t="shared" si="1"/>
        <v>32</v>
      </c>
      <c r="C43" s="1"/>
      <c r="D43" s="1"/>
      <c r="E43" s="1"/>
      <c r="F43" s="1"/>
      <c r="G43" s="1"/>
      <c r="I43" s="52" t="str">
        <f t="shared" si="0"/>
        <v/>
      </c>
    </row>
    <row r="44" spans="2:9" x14ac:dyDescent="0.25">
      <c r="B44" s="4">
        <f t="shared" si="1"/>
        <v>33</v>
      </c>
      <c r="C44" s="1"/>
      <c r="D44" s="1"/>
      <c r="E44" s="1"/>
      <c r="F44" s="1"/>
      <c r="G44" s="1"/>
      <c r="I44" s="52" t="str">
        <f t="shared" si="0"/>
        <v/>
      </c>
    </row>
    <row r="45" spans="2:9" x14ac:dyDescent="0.25">
      <c r="B45" s="4">
        <f t="shared" si="1"/>
        <v>34</v>
      </c>
      <c r="C45" s="1"/>
      <c r="D45" s="1"/>
      <c r="E45" s="1"/>
      <c r="F45" s="1"/>
      <c r="G45" s="1"/>
      <c r="I45" s="52" t="str">
        <f t="shared" si="0"/>
        <v/>
      </c>
    </row>
    <row r="46" spans="2:9" x14ac:dyDescent="0.25">
      <c r="B46" s="4">
        <f t="shared" si="1"/>
        <v>35</v>
      </c>
      <c r="C46" s="1"/>
      <c r="D46" s="1"/>
      <c r="E46" s="1"/>
      <c r="F46" s="1"/>
      <c r="G46" s="1"/>
      <c r="I46" s="52" t="str">
        <f t="shared" si="0"/>
        <v/>
      </c>
    </row>
    <row r="47" spans="2:9" x14ac:dyDescent="0.25">
      <c r="B47" s="4">
        <f t="shared" si="1"/>
        <v>36</v>
      </c>
      <c r="C47" s="1"/>
      <c r="D47" s="1"/>
      <c r="E47" s="1"/>
      <c r="F47" s="1"/>
      <c r="G47" s="1"/>
      <c r="I47" s="52" t="str">
        <f t="shared" si="0"/>
        <v/>
      </c>
    </row>
    <row r="48" spans="2:9" x14ac:dyDescent="0.25">
      <c r="B48" s="4">
        <f t="shared" si="1"/>
        <v>37</v>
      </c>
      <c r="C48" s="1"/>
      <c r="D48" s="1"/>
      <c r="E48" s="1"/>
      <c r="F48" s="1"/>
      <c r="G48" s="1"/>
      <c r="I48" s="52" t="str">
        <f t="shared" si="0"/>
        <v/>
      </c>
    </row>
    <row r="49" spans="2:9" x14ac:dyDescent="0.25">
      <c r="B49" s="4">
        <f t="shared" si="1"/>
        <v>38</v>
      </c>
      <c r="C49" s="1"/>
      <c r="D49" s="1"/>
      <c r="E49" s="1"/>
      <c r="F49" s="1"/>
      <c r="G49" s="1"/>
      <c r="I49" s="52" t="str">
        <f t="shared" si="0"/>
        <v/>
      </c>
    </row>
    <row r="50" spans="2:9" x14ac:dyDescent="0.25">
      <c r="B50" s="4">
        <f t="shared" si="1"/>
        <v>39</v>
      </c>
      <c r="C50" s="1"/>
      <c r="D50" s="1"/>
      <c r="E50" s="1"/>
      <c r="F50" s="1"/>
      <c r="G50" s="1"/>
      <c r="I50" s="52" t="str">
        <f t="shared" si="0"/>
        <v/>
      </c>
    </row>
    <row r="51" spans="2:9" x14ac:dyDescent="0.25">
      <c r="B51" s="4">
        <f t="shared" si="1"/>
        <v>40</v>
      </c>
      <c r="C51" s="1"/>
      <c r="D51" s="1"/>
      <c r="E51" s="1"/>
      <c r="F51" s="1"/>
      <c r="G51" s="1"/>
      <c r="I51" s="52" t="str">
        <f t="shared" si="0"/>
        <v/>
      </c>
    </row>
    <row r="52" spans="2:9" x14ac:dyDescent="0.25">
      <c r="B52" s="4">
        <f t="shared" si="1"/>
        <v>41</v>
      </c>
      <c r="C52" s="1"/>
      <c r="D52" s="1"/>
      <c r="E52" s="1"/>
      <c r="F52" s="1"/>
      <c r="G52" s="1"/>
      <c r="I52" s="52" t="str">
        <f t="shared" si="0"/>
        <v/>
      </c>
    </row>
    <row r="53" spans="2:9" x14ac:dyDescent="0.25">
      <c r="B53" s="4">
        <f t="shared" si="1"/>
        <v>42</v>
      </c>
      <c r="C53" s="1"/>
      <c r="D53" s="1"/>
      <c r="E53" s="1"/>
      <c r="F53" s="1"/>
      <c r="G53" s="1"/>
      <c r="I53" s="52" t="str">
        <f t="shared" si="0"/>
        <v/>
      </c>
    </row>
    <row r="54" spans="2:9" x14ac:dyDescent="0.25">
      <c r="B54" s="4">
        <f t="shared" si="1"/>
        <v>43</v>
      </c>
      <c r="C54" s="1"/>
      <c r="D54" s="1"/>
      <c r="E54" s="1"/>
      <c r="F54" s="1"/>
      <c r="G54" s="1"/>
      <c r="I54" s="52" t="str">
        <f t="shared" si="0"/>
        <v/>
      </c>
    </row>
    <row r="55" spans="2:9" x14ac:dyDescent="0.25">
      <c r="B55" s="4">
        <f t="shared" si="1"/>
        <v>44</v>
      </c>
      <c r="C55" s="1"/>
      <c r="D55" s="1"/>
      <c r="E55" s="1"/>
      <c r="F55" s="1"/>
      <c r="G55" s="1"/>
      <c r="I55" s="52" t="str">
        <f t="shared" si="0"/>
        <v/>
      </c>
    </row>
    <row r="56" spans="2:9" x14ac:dyDescent="0.25">
      <c r="B56" s="4">
        <f t="shared" si="1"/>
        <v>45</v>
      </c>
      <c r="C56" s="1"/>
      <c r="D56" s="1"/>
      <c r="E56" s="1"/>
      <c r="F56" s="1"/>
      <c r="G56" s="1"/>
      <c r="I56" s="52" t="str">
        <f t="shared" si="0"/>
        <v/>
      </c>
    </row>
    <row r="57" spans="2:9" x14ac:dyDescent="0.25">
      <c r="B57" s="4">
        <f t="shared" si="1"/>
        <v>46</v>
      </c>
      <c r="C57" s="1"/>
      <c r="D57" s="1"/>
      <c r="E57" s="1"/>
      <c r="F57" s="1"/>
      <c r="G57" s="1"/>
      <c r="I57" s="52" t="str">
        <f t="shared" si="0"/>
        <v/>
      </c>
    </row>
    <row r="58" spans="2:9" x14ac:dyDescent="0.25">
      <c r="B58" s="4">
        <f t="shared" si="1"/>
        <v>47</v>
      </c>
      <c r="C58" s="1"/>
      <c r="D58" s="1"/>
      <c r="E58" s="1"/>
      <c r="F58" s="1"/>
      <c r="G58" s="1"/>
      <c r="I58" s="52" t="str">
        <f t="shared" si="0"/>
        <v/>
      </c>
    </row>
    <row r="59" spans="2:9" x14ac:dyDescent="0.25">
      <c r="B59" s="4">
        <f t="shared" si="1"/>
        <v>48</v>
      </c>
      <c r="C59" s="1"/>
      <c r="D59" s="1"/>
      <c r="E59" s="1"/>
      <c r="F59" s="1"/>
      <c r="G59" s="1"/>
      <c r="I59" s="52" t="str">
        <f t="shared" si="0"/>
        <v/>
      </c>
    </row>
    <row r="60" spans="2:9" x14ac:dyDescent="0.25">
      <c r="B60" s="4">
        <f t="shared" si="1"/>
        <v>49</v>
      </c>
      <c r="C60" s="1"/>
      <c r="D60" s="1"/>
      <c r="E60" s="1"/>
      <c r="F60" s="1"/>
      <c r="G60" s="1"/>
      <c r="I60" s="52" t="str">
        <f t="shared" si="0"/>
        <v/>
      </c>
    </row>
    <row r="61" spans="2:9" x14ac:dyDescent="0.25">
      <c r="B61" s="4">
        <f>B60+1</f>
        <v>50</v>
      </c>
      <c r="C61" s="1"/>
      <c r="D61" s="1"/>
      <c r="E61" s="1"/>
      <c r="F61" s="1"/>
      <c r="G61" s="1"/>
      <c r="I61" s="52" t="str">
        <f t="shared" si="0"/>
        <v/>
      </c>
    </row>
  </sheetData>
  <mergeCells count="6">
    <mergeCell ref="D6:E6"/>
    <mergeCell ref="B3:I3"/>
    <mergeCell ref="B5:E5"/>
    <mergeCell ref="B10:G10"/>
    <mergeCell ref="B7:C7"/>
    <mergeCell ref="D7:E7"/>
  </mergeCells>
  <conditionalFormatting sqref="I12:I61">
    <cfRule type="containsText" dxfId="27" priority="1" operator="containsText" text="Alle velden zijn ingevuld">
      <formula>NOT(ISERROR(SEARCH("Alle velden zijn ingevuld",I12)))</formula>
    </cfRule>
    <cfRule type="containsText" dxfId="26" priority="2" operator="containsText" text="Vul alle velden">
      <formula>NOT(ISERROR(SEARCH("Vul alle velden",I12)))</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B9762-BE96-4BBC-A25B-96B94431BE12}">
  <sheetPr codeName="Blad1"/>
  <dimension ref="A1:L67"/>
  <sheetViews>
    <sheetView topLeftCell="A2" zoomScale="85" zoomScaleNormal="85" workbookViewId="0">
      <selection activeCell="F17" sqref="F17"/>
    </sheetView>
  </sheetViews>
  <sheetFormatPr defaultColWidth="9.140625" defaultRowHeight="15" x14ac:dyDescent="0.25"/>
  <cols>
    <col min="1" max="1" width="9.140625" style="17" customWidth="1"/>
    <col min="2" max="2" width="6.28515625" style="17" customWidth="1"/>
    <col min="3" max="3" width="26" style="17" customWidth="1"/>
    <col min="4" max="4" width="17.7109375" style="17" customWidth="1"/>
    <col min="5" max="5" width="18.42578125" style="17" customWidth="1"/>
    <col min="6" max="6" width="30" style="17" customWidth="1"/>
    <col min="7" max="8" width="20" style="17" customWidth="1"/>
    <col min="9" max="9" width="39.85546875" style="17" customWidth="1"/>
    <col min="10" max="10" width="23" style="17" customWidth="1"/>
    <col min="11" max="11" width="5.42578125" style="17" customWidth="1"/>
    <col min="12" max="12" width="22.5703125" style="17" customWidth="1"/>
    <col min="13" max="16384" width="9.140625" style="17"/>
  </cols>
  <sheetData>
    <row r="1" spans="1:12" ht="52.5" customHeight="1" x14ac:dyDescent="0.25"/>
    <row r="2" spans="1:12" ht="52.5" customHeight="1" x14ac:dyDescent="0.25">
      <c r="A2" s="16"/>
    </row>
    <row r="3" spans="1:12" ht="129" customHeight="1" x14ac:dyDescent="0.25">
      <c r="B3" s="123" t="s">
        <v>76</v>
      </c>
      <c r="C3" s="123"/>
      <c r="D3" s="123"/>
      <c r="E3" s="123"/>
      <c r="F3" s="123"/>
      <c r="G3" s="123"/>
      <c r="H3" s="123"/>
      <c r="I3" s="123"/>
      <c r="J3" s="123"/>
    </row>
    <row r="4" spans="1:12" ht="15.75" customHeight="1" x14ac:dyDescent="0.25">
      <c r="B4" s="124" t="s">
        <v>23</v>
      </c>
      <c r="C4" s="124"/>
      <c r="D4" s="124"/>
      <c r="E4" s="124"/>
      <c r="F4" s="124"/>
      <c r="G4" s="124"/>
      <c r="H4" s="124"/>
      <c r="I4" s="124"/>
      <c r="J4" s="124"/>
    </row>
    <row r="5" spans="1:12" ht="15.75" customHeight="1" x14ac:dyDescent="0.25">
      <c r="B5" s="34"/>
      <c r="C5" s="34"/>
      <c r="D5" s="49"/>
      <c r="E5" s="49"/>
      <c r="F5" s="34"/>
      <c r="G5" s="34"/>
      <c r="H5" s="34"/>
      <c r="I5" s="34"/>
      <c r="J5" s="34"/>
    </row>
    <row r="6" spans="1:12" ht="15.75" customHeight="1" x14ac:dyDescent="0.25">
      <c r="B6" s="43" t="s">
        <v>50</v>
      </c>
      <c r="C6" s="34"/>
      <c r="D6" s="49"/>
      <c r="E6" s="49"/>
      <c r="F6" s="34"/>
      <c r="G6" s="34"/>
      <c r="H6" s="34"/>
      <c r="I6" s="34"/>
      <c r="J6" s="34"/>
    </row>
    <row r="7" spans="1:12" x14ac:dyDescent="0.25">
      <c r="B7" s="125" t="s">
        <v>39</v>
      </c>
      <c r="C7" s="125"/>
      <c r="D7" s="125"/>
      <c r="E7" s="125"/>
      <c r="F7" s="125"/>
      <c r="G7" s="16"/>
    </row>
    <row r="8" spans="1:12" x14ac:dyDescent="0.25">
      <c r="B8" s="130" t="s">
        <v>0</v>
      </c>
      <c r="C8" s="130"/>
      <c r="D8" s="51"/>
      <c r="E8" s="51"/>
      <c r="F8" s="50"/>
      <c r="G8" s="23"/>
      <c r="H8" s="22"/>
      <c r="I8" s="16"/>
    </row>
    <row r="9" spans="1:12" x14ac:dyDescent="0.25">
      <c r="B9" s="130" t="s">
        <v>1</v>
      </c>
      <c r="C9" s="130"/>
      <c r="D9" s="51"/>
      <c r="E9" s="51"/>
      <c r="F9" s="48"/>
      <c r="G9" s="23"/>
      <c r="H9" s="22"/>
      <c r="I9" s="16"/>
    </row>
    <row r="10" spans="1:12" s="16" customFormat="1" x14ac:dyDescent="0.25">
      <c r="B10" s="26"/>
      <c r="C10" s="26"/>
      <c r="D10" s="26"/>
      <c r="E10" s="26"/>
      <c r="F10" s="44"/>
      <c r="G10" s="23"/>
      <c r="H10" s="22"/>
    </row>
    <row r="11" spans="1:12" s="16" customFormat="1" x14ac:dyDescent="0.25">
      <c r="B11" s="45" t="s">
        <v>29</v>
      </c>
      <c r="C11" s="26"/>
      <c r="D11" s="26"/>
      <c r="E11" s="26"/>
      <c r="F11" s="44"/>
      <c r="G11" s="23"/>
      <c r="H11" s="22"/>
    </row>
    <row r="12" spans="1:12" ht="92.25" customHeight="1" x14ac:dyDescent="0.25">
      <c r="B12" s="129" t="s">
        <v>28</v>
      </c>
      <c r="C12" s="129"/>
      <c r="D12" s="27" t="s">
        <v>47</v>
      </c>
      <c r="E12" s="23"/>
      <c r="F12" s="57"/>
      <c r="G12" s="23"/>
      <c r="H12" s="22"/>
      <c r="I12" s="16"/>
    </row>
    <row r="13" spans="1:12" x14ac:dyDescent="0.25">
      <c r="B13" s="129"/>
      <c r="C13" s="129"/>
      <c r="D13" s="28"/>
      <c r="E13" s="56"/>
      <c r="F13" s="22"/>
      <c r="G13" s="16"/>
    </row>
    <row r="14" spans="1:12" x14ac:dyDescent="0.25">
      <c r="B14" s="46"/>
      <c r="C14" s="46"/>
      <c r="D14" s="46"/>
      <c r="E14" s="46"/>
      <c r="F14" s="22"/>
      <c r="G14" s="16"/>
    </row>
    <row r="15" spans="1:12" x14ac:dyDescent="0.25">
      <c r="B15" s="39" t="s">
        <v>77</v>
      </c>
      <c r="G15" s="16"/>
    </row>
    <row r="16" spans="1:12" x14ac:dyDescent="0.25">
      <c r="B16" s="126" t="s">
        <v>51</v>
      </c>
      <c r="C16" s="127"/>
      <c r="D16" s="127"/>
      <c r="E16" s="127"/>
      <c r="F16" s="127"/>
      <c r="G16" s="127"/>
      <c r="H16" s="127"/>
      <c r="I16" s="127"/>
      <c r="J16" s="128"/>
      <c r="K16" s="55"/>
      <c r="L16" s="52"/>
    </row>
    <row r="17" spans="2:12" ht="90.75" customHeight="1" x14ac:dyDescent="0.25">
      <c r="B17" s="19" t="s">
        <v>5</v>
      </c>
      <c r="C17" s="66" t="s">
        <v>78</v>
      </c>
      <c r="D17" s="66" t="s">
        <v>66</v>
      </c>
      <c r="E17" s="66" t="s">
        <v>79</v>
      </c>
      <c r="F17" s="66" t="s">
        <v>80</v>
      </c>
      <c r="G17" s="19" t="s">
        <v>2</v>
      </c>
      <c r="H17" s="20" t="s">
        <v>7</v>
      </c>
      <c r="I17" s="19" t="s">
        <v>4</v>
      </c>
      <c r="J17" s="19" t="s">
        <v>3</v>
      </c>
      <c r="L17" s="54" t="s">
        <v>63</v>
      </c>
    </row>
    <row r="18" spans="2:12" x14ac:dyDescent="0.25">
      <c r="B18" s="21">
        <v>1</v>
      </c>
      <c r="C18" s="21"/>
      <c r="D18" s="21"/>
      <c r="E18" s="21"/>
      <c r="F18" s="9"/>
      <c r="G18" s="9"/>
      <c r="H18" s="9"/>
      <c r="I18" s="9"/>
      <c r="J18" s="2"/>
      <c r="L18" s="52" t="str">
        <f>IF(C18&lt;&gt;"",IF(AND(D18&lt;&gt;"",E18&lt;&gt;"",F18&lt;&gt;"",G18&lt;&gt;"",H18&lt;&gt;"",I18&lt;&gt;"",J18&lt;&gt;""),"Alle velden zijn ingevuld","Vul alle velden"),"")</f>
        <v/>
      </c>
    </row>
    <row r="19" spans="2:12" x14ac:dyDescent="0.25">
      <c r="B19" s="21">
        <v>2</v>
      </c>
      <c r="C19" s="21"/>
      <c r="D19" s="21"/>
      <c r="E19" s="21"/>
      <c r="F19" s="9"/>
      <c r="G19" s="9"/>
      <c r="H19" s="9"/>
      <c r="I19" s="9"/>
      <c r="J19" s="9"/>
      <c r="L19" s="52" t="str">
        <f t="shared" ref="L19:L67" si="0">IF(C19&lt;&gt;"",IF(AND(D19&lt;&gt;"",E19&lt;&gt;"",F19&lt;&gt;"",G19&lt;&gt;"",H19&lt;&gt;"",I19&lt;&gt;"",J19&lt;&gt;""),"Alle velden zijn ingevuld","Vul alle velden"),"")</f>
        <v/>
      </c>
    </row>
    <row r="20" spans="2:12" x14ac:dyDescent="0.25">
      <c r="B20" s="21">
        <v>3</v>
      </c>
      <c r="C20" s="21"/>
      <c r="D20" s="21"/>
      <c r="E20" s="21"/>
      <c r="F20" s="9"/>
      <c r="G20" s="9"/>
      <c r="H20" s="9"/>
      <c r="I20" s="9"/>
      <c r="J20" s="9"/>
      <c r="L20" s="52" t="str">
        <f t="shared" si="0"/>
        <v/>
      </c>
    </row>
    <row r="21" spans="2:12" x14ac:dyDescent="0.25">
      <c r="B21" s="21">
        <v>4</v>
      </c>
      <c r="C21" s="21"/>
      <c r="D21" s="21"/>
      <c r="E21" s="21"/>
      <c r="F21" s="9"/>
      <c r="G21" s="9"/>
      <c r="H21" s="9"/>
      <c r="I21" s="9"/>
      <c r="J21" s="9"/>
      <c r="L21" s="52" t="str">
        <f t="shared" si="0"/>
        <v/>
      </c>
    </row>
    <row r="22" spans="2:12" x14ac:dyDescent="0.25">
      <c r="B22" s="21">
        <v>5</v>
      </c>
      <c r="C22" s="21"/>
      <c r="D22" s="21"/>
      <c r="E22" s="21"/>
      <c r="F22" s="9"/>
      <c r="G22" s="9"/>
      <c r="H22" s="9"/>
      <c r="I22" s="9"/>
      <c r="J22" s="9"/>
      <c r="L22" s="52" t="str">
        <f t="shared" si="0"/>
        <v/>
      </c>
    </row>
    <row r="23" spans="2:12" x14ac:dyDescent="0.25">
      <c r="B23" s="21">
        <v>6</v>
      </c>
      <c r="C23" s="21"/>
      <c r="D23" s="21"/>
      <c r="E23" s="21"/>
      <c r="F23" s="9"/>
      <c r="G23" s="9"/>
      <c r="H23" s="9"/>
      <c r="I23" s="9"/>
      <c r="J23" s="9"/>
      <c r="L23" s="52" t="str">
        <f t="shared" si="0"/>
        <v/>
      </c>
    </row>
    <row r="24" spans="2:12" x14ac:dyDescent="0.25">
      <c r="B24" s="21">
        <v>7</v>
      </c>
      <c r="C24" s="21"/>
      <c r="D24" s="21"/>
      <c r="E24" s="21"/>
      <c r="F24" s="9"/>
      <c r="G24" s="9"/>
      <c r="H24" s="9"/>
      <c r="I24" s="9"/>
      <c r="J24" s="9"/>
      <c r="L24" s="52" t="str">
        <f t="shared" si="0"/>
        <v/>
      </c>
    </row>
    <row r="25" spans="2:12" x14ac:dyDescent="0.25">
      <c r="B25" s="21">
        <v>8</v>
      </c>
      <c r="C25" s="21"/>
      <c r="D25" s="21"/>
      <c r="E25" s="21"/>
      <c r="F25" s="9"/>
      <c r="G25" s="9"/>
      <c r="H25" s="9"/>
      <c r="I25" s="9"/>
      <c r="J25" s="9"/>
      <c r="L25" s="52" t="str">
        <f t="shared" si="0"/>
        <v/>
      </c>
    </row>
    <row r="26" spans="2:12" x14ac:dyDescent="0.25">
      <c r="B26" s="21">
        <v>9</v>
      </c>
      <c r="C26" s="21"/>
      <c r="D26" s="21"/>
      <c r="E26" s="21"/>
      <c r="F26" s="9"/>
      <c r="G26" s="9"/>
      <c r="H26" s="9"/>
      <c r="I26" s="9"/>
      <c r="J26" s="9"/>
      <c r="L26" s="52" t="str">
        <f t="shared" si="0"/>
        <v/>
      </c>
    </row>
    <row r="27" spans="2:12" x14ac:dyDescent="0.25">
      <c r="B27" s="21">
        <v>10</v>
      </c>
      <c r="C27" s="21"/>
      <c r="D27" s="21"/>
      <c r="E27" s="21"/>
      <c r="F27" s="9"/>
      <c r="G27" s="9"/>
      <c r="H27" s="9"/>
      <c r="I27" s="9"/>
      <c r="J27" s="9"/>
      <c r="L27" s="52" t="str">
        <f t="shared" si="0"/>
        <v/>
      </c>
    </row>
    <row r="28" spans="2:12" x14ac:dyDescent="0.25">
      <c r="B28" s="21">
        <v>11</v>
      </c>
      <c r="C28" s="21"/>
      <c r="D28" s="21"/>
      <c r="E28" s="21"/>
      <c r="F28" s="9"/>
      <c r="G28" s="9"/>
      <c r="H28" s="9"/>
      <c r="I28" s="9"/>
      <c r="J28" s="9"/>
      <c r="L28" s="52" t="str">
        <f t="shared" si="0"/>
        <v/>
      </c>
    </row>
    <row r="29" spans="2:12" x14ac:dyDescent="0.25">
      <c r="B29" s="21">
        <v>12</v>
      </c>
      <c r="C29" s="21"/>
      <c r="D29" s="21"/>
      <c r="E29" s="21"/>
      <c r="F29" s="9"/>
      <c r="G29" s="9"/>
      <c r="H29" s="9"/>
      <c r="I29" s="9"/>
      <c r="J29" s="9"/>
      <c r="L29" s="52" t="str">
        <f t="shared" si="0"/>
        <v/>
      </c>
    </row>
    <row r="30" spans="2:12" x14ac:dyDescent="0.25">
      <c r="B30" s="21">
        <v>13</v>
      </c>
      <c r="C30" s="21"/>
      <c r="D30" s="21"/>
      <c r="E30" s="21"/>
      <c r="F30" s="9"/>
      <c r="G30" s="9"/>
      <c r="H30" s="9"/>
      <c r="I30" s="9"/>
      <c r="J30" s="9"/>
      <c r="L30" s="52" t="str">
        <f t="shared" si="0"/>
        <v/>
      </c>
    </row>
    <row r="31" spans="2:12" x14ac:dyDescent="0.25">
      <c r="B31" s="21">
        <v>14</v>
      </c>
      <c r="C31" s="21"/>
      <c r="D31" s="21"/>
      <c r="E31" s="21"/>
      <c r="F31" s="9"/>
      <c r="G31" s="9"/>
      <c r="H31" s="9"/>
      <c r="I31" s="9"/>
      <c r="J31" s="9"/>
      <c r="L31" s="52" t="str">
        <f t="shared" si="0"/>
        <v/>
      </c>
    </row>
    <row r="32" spans="2:12" x14ac:dyDescent="0.25">
      <c r="B32" s="21">
        <v>15</v>
      </c>
      <c r="C32" s="21"/>
      <c r="D32" s="21"/>
      <c r="E32" s="21"/>
      <c r="F32" s="9"/>
      <c r="G32" s="9"/>
      <c r="H32" s="9"/>
      <c r="I32" s="9"/>
      <c r="J32" s="9"/>
      <c r="L32" s="52" t="str">
        <f t="shared" si="0"/>
        <v/>
      </c>
    </row>
    <row r="33" spans="2:12" x14ac:dyDescent="0.25">
      <c r="B33" s="21">
        <v>16</v>
      </c>
      <c r="C33" s="21"/>
      <c r="D33" s="21"/>
      <c r="E33" s="21"/>
      <c r="F33" s="9"/>
      <c r="G33" s="9"/>
      <c r="H33" s="9"/>
      <c r="I33" s="9"/>
      <c r="J33" s="9"/>
      <c r="L33" s="52" t="str">
        <f t="shared" si="0"/>
        <v/>
      </c>
    </row>
    <row r="34" spans="2:12" x14ac:dyDescent="0.25">
      <c r="B34" s="21">
        <v>17</v>
      </c>
      <c r="C34" s="21"/>
      <c r="D34" s="21"/>
      <c r="E34" s="21"/>
      <c r="F34" s="9"/>
      <c r="G34" s="9"/>
      <c r="H34" s="9"/>
      <c r="I34" s="9"/>
      <c r="J34" s="9"/>
      <c r="L34" s="52" t="str">
        <f t="shared" si="0"/>
        <v/>
      </c>
    </row>
    <row r="35" spans="2:12" x14ac:dyDescent="0.25">
      <c r="B35" s="21">
        <v>18</v>
      </c>
      <c r="C35" s="21"/>
      <c r="D35" s="21"/>
      <c r="E35" s="21"/>
      <c r="F35" s="9"/>
      <c r="G35" s="9"/>
      <c r="H35" s="9"/>
      <c r="I35" s="9"/>
      <c r="J35" s="9"/>
      <c r="L35" s="52" t="str">
        <f t="shared" si="0"/>
        <v/>
      </c>
    </row>
    <row r="36" spans="2:12" x14ac:dyDescent="0.25">
      <c r="B36" s="21">
        <v>19</v>
      </c>
      <c r="C36" s="21"/>
      <c r="D36" s="21"/>
      <c r="E36" s="21"/>
      <c r="F36" s="9"/>
      <c r="G36" s="9"/>
      <c r="H36" s="9"/>
      <c r="I36" s="9"/>
      <c r="J36" s="9"/>
      <c r="L36" s="52" t="str">
        <f t="shared" si="0"/>
        <v/>
      </c>
    </row>
    <row r="37" spans="2:12" x14ac:dyDescent="0.25">
      <c r="B37" s="21">
        <v>20</v>
      </c>
      <c r="C37" s="21"/>
      <c r="D37" s="21"/>
      <c r="E37" s="21"/>
      <c r="F37" s="9"/>
      <c r="G37" s="9"/>
      <c r="H37" s="9"/>
      <c r="I37" s="9"/>
      <c r="J37" s="9"/>
      <c r="L37" s="52" t="str">
        <f t="shared" si="0"/>
        <v/>
      </c>
    </row>
    <row r="38" spans="2:12" x14ac:dyDescent="0.25">
      <c r="B38" s="21">
        <v>21</v>
      </c>
      <c r="C38" s="21"/>
      <c r="D38" s="21"/>
      <c r="E38" s="21"/>
      <c r="F38" s="9"/>
      <c r="G38" s="9"/>
      <c r="H38" s="9"/>
      <c r="I38" s="9"/>
      <c r="J38" s="9"/>
      <c r="L38" s="52" t="str">
        <f t="shared" si="0"/>
        <v/>
      </c>
    </row>
    <row r="39" spans="2:12" x14ac:dyDescent="0.25">
      <c r="B39" s="21">
        <v>22</v>
      </c>
      <c r="C39" s="21"/>
      <c r="D39" s="21"/>
      <c r="E39" s="21"/>
      <c r="F39" s="9"/>
      <c r="G39" s="9"/>
      <c r="H39" s="9"/>
      <c r="I39" s="9"/>
      <c r="J39" s="9"/>
      <c r="L39" s="52" t="str">
        <f t="shared" si="0"/>
        <v/>
      </c>
    </row>
    <row r="40" spans="2:12" x14ac:dyDescent="0.25">
      <c r="B40" s="21">
        <v>23</v>
      </c>
      <c r="C40" s="21"/>
      <c r="D40" s="21"/>
      <c r="E40" s="21"/>
      <c r="F40" s="9"/>
      <c r="G40" s="9"/>
      <c r="H40" s="9"/>
      <c r="I40" s="9"/>
      <c r="J40" s="9"/>
      <c r="L40" s="52" t="str">
        <f t="shared" si="0"/>
        <v/>
      </c>
    </row>
    <row r="41" spans="2:12" x14ac:dyDescent="0.25">
      <c r="B41" s="21">
        <v>24</v>
      </c>
      <c r="C41" s="21"/>
      <c r="D41" s="21"/>
      <c r="E41" s="21"/>
      <c r="F41" s="9"/>
      <c r="G41" s="9"/>
      <c r="H41" s="9"/>
      <c r="I41" s="9"/>
      <c r="J41" s="9"/>
      <c r="L41" s="52" t="str">
        <f t="shared" si="0"/>
        <v/>
      </c>
    </row>
    <row r="42" spans="2:12" x14ac:dyDescent="0.25">
      <c r="B42" s="21">
        <v>25</v>
      </c>
      <c r="C42" s="21"/>
      <c r="D42" s="21"/>
      <c r="E42" s="21"/>
      <c r="F42" s="9"/>
      <c r="G42" s="9"/>
      <c r="H42" s="9"/>
      <c r="I42" s="9"/>
      <c r="J42" s="9"/>
      <c r="L42" s="52" t="str">
        <f t="shared" si="0"/>
        <v/>
      </c>
    </row>
    <row r="43" spans="2:12" x14ac:dyDescent="0.25">
      <c r="B43" s="21">
        <v>26</v>
      </c>
      <c r="C43" s="21"/>
      <c r="D43" s="21"/>
      <c r="E43" s="21"/>
      <c r="F43" s="9"/>
      <c r="G43" s="9"/>
      <c r="H43" s="9"/>
      <c r="I43" s="9"/>
      <c r="J43" s="9"/>
      <c r="L43" s="52" t="str">
        <f t="shared" si="0"/>
        <v/>
      </c>
    </row>
    <row r="44" spans="2:12" x14ac:dyDescent="0.25">
      <c r="B44" s="21">
        <v>27</v>
      </c>
      <c r="C44" s="21"/>
      <c r="D44" s="21"/>
      <c r="E44" s="21"/>
      <c r="F44" s="9"/>
      <c r="G44" s="9"/>
      <c r="H44" s="9"/>
      <c r="I44" s="9"/>
      <c r="J44" s="9"/>
      <c r="L44" s="52" t="str">
        <f t="shared" si="0"/>
        <v/>
      </c>
    </row>
    <row r="45" spans="2:12" x14ac:dyDescent="0.25">
      <c r="B45" s="21">
        <v>28</v>
      </c>
      <c r="C45" s="21"/>
      <c r="D45" s="21"/>
      <c r="E45" s="21"/>
      <c r="F45" s="9"/>
      <c r="G45" s="9"/>
      <c r="H45" s="9"/>
      <c r="I45" s="9"/>
      <c r="J45" s="9"/>
      <c r="L45" s="52" t="str">
        <f t="shared" si="0"/>
        <v/>
      </c>
    </row>
    <row r="46" spans="2:12" x14ac:dyDescent="0.25">
      <c r="B46" s="21">
        <v>29</v>
      </c>
      <c r="C46" s="21"/>
      <c r="D46" s="21"/>
      <c r="E46" s="21"/>
      <c r="F46" s="9"/>
      <c r="G46" s="9"/>
      <c r="H46" s="9"/>
      <c r="I46" s="9"/>
      <c r="J46" s="9"/>
      <c r="L46" s="52" t="str">
        <f t="shared" si="0"/>
        <v/>
      </c>
    </row>
    <row r="47" spans="2:12" x14ac:dyDescent="0.25">
      <c r="B47" s="21">
        <v>30</v>
      </c>
      <c r="C47" s="21"/>
      <c r="D47" s="21"/>
      <c r="E47" s="21"/>
      <c r="F47" s="9"/>
      <c r="G47" s="9"/>
      <c r="H47" s="9"/>
      <c r="I47" s="9"/>
      <c r="J47" s="9"/>
      <c r="L47" s="52" t="str">
        <f t="shared" si="0"/>
        <v/>
      </c>
    </row>
    <row r="48" spans="2:12" x14ac:dyDescent="0.25">
      <c r="B48" s="21">
        <v>31</v>
      </c>
      <c r="C48" s="21"/>
      <c r="D48" s="21"/>
      <c r="E48" s="21"/>
      <c r="F48" s="9"/>
      <c r="G48" s="9"/>
      <c r="H48" s="9"/>
      <c r="I48" s="9"/>
      <c r="J48" s="9"/>
      <c r="L48" s="52" t="str">
        <f t="shared" si="0"/>
        <v/>
      </c>
    </row>
    <row r="49" spans="2:12" x14ac:dyDescent="0.25">
      <c r="B49" s="21">
        <v>32</v>
      </c>
      <c r="C49" s="21"/>
      <c r="D49" s="21"/>
      <c r="E49" s="21"/>
      <c r="F49" s="9"/>
      <c r="G49" s="9"/>
      <c r="H49" s="9"/>
      <c r="I49" s="9"/>
      <c r="J49" s="9"/>
      <c r="L49" s="52" t="str">
        <f t="shared" si="0"/>
        <v/>
      </c>
    </row>
    <row r="50" spans="2:12" x14ac:dyDescent="0.25">
      <c r="B50" s="21">
        <v>33</v>
      </c>
      <c r="C50" s="21"/>
      <c r="D50" s="21"/>
      <c r="E50" s="21"/>
      <c r="F50" s="9"/>
      <c r="G50" s="9"/>
      <c r="H50" s="9"/>
      <c r="I50" s="9"/>
      <c r="J50" s="9"/>
      <c r="L50" s="52" t="str">
        <f t="shared" si="0"/>
        <v/>
      </c>
    </row>
    <row r="51" spans="2:12" x14ac:dyDescent="0.25">
      <c r="B51" s="21">
        <v>34</v>
      </c>
      <c r="C51" s="21"/>
      <c r="D51" s="21"/>
      <c r="E51" s="21"/>
      <c r="F51" s="9"/>
      <c r="G51" s="9"/>
      <c r="H51" s="9"/>
      <c r="I51" s="9"/>
      <c r="J51" s="9"/>
      <c r="L51" s="52" t="str">
        <f t="shared" si="0"/>
        <v/>
      </c>
    </row>
    <row r="52" spans="2:12" x14ac:dyDescent="0.25">
      <c r="B52" s="21">
        <v>35</v>
      </c>
      <c r="C52" s="21"/>
      <c r="D52" s="21"/>
      <c r="E52" s="21"/>
      <c r="F52" s="9"/>
      <c r="G52" s="9"/>
      <c r="H52" s="9"/>
      <c r="I52" s="9"/>
      <c r="J52" s="9"/>
      <c r="L52" s="52" t="str">
        <f t="shared" si="0"/>
        <v/>
      </c>
    </row>
    <row r="53" spans="2:12" x14ac:dyDescent="0.25">
      <c r="B53" s="21">
        <v>36</v>
      </c>
      <c r="C53" s="21"/>
      <c r="D53" s="21"/>
      <c r="E53" s="21"/>
      <c r="F53" s="9"/>
      <c r="G53" s="9"/>
      <c r="H53" s="9"/>
      <c r="I53" s="9"/>
      <c r="J53" s="9"/>
      <c r="L53" s="52" t="str">
        <f t="shared" si="0"/>
        <v/>
      </c>
    </row>
    <row r="54" spans="2:12" x14ac:dyDescent="0.25">
      <c r="B54" s="21">
        <v>37</v>
      </c>
      <c r="C54" s="21"/>
      <c r="D54" s="21"/>
      <c r="E54" s="21"/>
      <c r="F54" s="9"/>
      <c r="G54" s="9"/>
      <c r="H54" s="9"/>
      <c r="I54" s="9"/>
      <c r="J54" s="9"/>
      <c r="L54" s="52" t="str">
        <f t="shared" si="0"/>
        <v/>
      </c>
    </row>
    <row r="55" spans="2:12" x14ac:dyDescent="0.25">
      <c r="B55" s="21">
        <v>38</v>
      </c>
      <c r="C55" s="21"/>
      <c r="D55" s="21"/>
      <c r="E55" s="21"/>
      <c r="F55" s="9"/>
      <c r="G55" s="9"/>
      <c r="H55" s="9"/>
      <c r="I55" s="9"/>
      <c r="J55" s="9"/>
      <c r="L55" s="52" t="str">
        <f t="shared" si="0"/>
        <v/>
      </c>
    </row>
    <row r="56" spans="2:12" x14ac:dyDescent="0.25">
      <c r="B56" s="21">
        <v>39</v>
      </c>
      <c r="C56" s="21"/>
      <c r="D56" s="21"/>
      <c r="E56" s="21"/>
      <c r="F56" s="9"/>
      <c r="G56" s="9"/>
      <c r="H56" s="9"/>
      <c r="I56" s="9"/>
      <c r="J56" s="9"/>
      <c r="L56" s="52" t="str">
        <f t="shared" si="0"/>
        <v/>
      </c>
    </row>
    <row r="57" spans="2:12" x14ac:dyDescent="0.25">
      <c r="B57" s="21">
        <v>40</v>
      </c>
      <c r="C57" s="21"/>
      <c r="D57" s="21"/>
      <c r="E57" s="21"/>
      <c r="F57" s="9"/>
      <c r="G57" s="9"/>
      <c r="H57" s="9"/>
      <c r="I57" s="9"/>
      <c r="J57" s="9"/>
      <c r="L57" s="52" t="str">
        <f t="shared" si="0"/>
        <v/>
      </c>
    </row>
    <row r="58" spans="2:12" x14ac:dyDescent="0.25">
      <c r="B58" s="21">
        <v>41</v>
      </c>
      <c r="C58" s="21"/>
      <c r="D58" s="21"/>
      <c r="E58" s="21"/>
      <c r="F58" s="9"/>
      <c r="G58" s="9"/>
      <c r="H58" s="9"/>
      <c r="I58" s="9"/>
      <c r="J58" s="9"/>
      <c r="L58" s="52" t="str">
        <f t="shared" si="0"/>
        <v/>
      </c>
    </row>
    <row r="59" spans="2:12" x14ac:dyDescent="0.25">
      <c r="B59" s="21">
        <v>42</v>
      </c>
      <c r="C59" s="21"/>
      <c r="D59" s="21"/>
      <c r="E59" s="21"/>
      <c r="F59" s="9"/>
      <c r="G59" s="9"/>
      <c r="H59" s="9"/>
      <c r="I59" s="9"/>
      <c r="J59" s="9"/>
      <c r="L59" s="52" t="str">
        <f t="shared" si="0"/>
        <v/>
      </c>
    </row>
    <row r="60" spans="2:12" x14ac:dyDescent="0.25">
      <c r="B60" s="21">
        <v>43</v>
      </c>
      <c r="C60" s="21"/>
      <c r="D60" s="21"/>
      <c r="E60" s="21"/>
      <c r="F60" s="9"/>
      <c r="G60" s="9"/>
      <c r="H60" s="9"/>
      <c r="I60" s="9"/>
      <c r="J60" s="9"/>
      <c r="L60" s="52" t="str">
        <f t="shared" si="0"/>
        <v/>
      </c>
    </row>
    <row r="61" spans="2:12" x14ac:dyDescent="0.25">
      <c r="B61" s="21">
        <v>44</v>
      </c>
      <c r="C61" s="21"/>
      <c r="D61" s="21"/>
      <c r="E61" s="21"/>
      <c r="F61" s="9"/>
      <c r="G61" s="9"/>
      <c r="H61" s="9"/>
      <c r="I61" s="9"/>
      <c r="J61" s="9"/>
      <c r="L61" s="52" t="str">
        <f t="shared" si="0"/>
        <v/>
      </c>
    </row>
    <row r="62" spans="2:12" x14ac:dyDescent="0.25">
      <c r="B62" s="21">
        <v>45</v>
      </c>
      <c r="C62" s="21"/>
      <c r="D62" s="21"/>
      <c r="E62" s="21"/>
      <c r="F62" s="9"/>
      <c r="G62" s="9"/>
      <c r="H62" s="9"/>
      <c r="I62" s="9"/>
      <c r="J62" s="9"/>
      <c r="L62" s="52" t="str">
        <f t="shared" si="0"/>
        <v/>
      </c>
    </row>
    <row r="63" spans="2:12" x14ac:dyDescent="0.25">
      <c r="B63" s="21">
        <v>46</v>
      </c>
      <c r="C63" s="21"/>
      <c r="D63" s="21"/>
      <c r="E63" s="21"/>
      <c r="F63" s="9"/>
      <c r="G63" s="9"/>
      <c r="H63" s="9"/>
      <c r="I63" s="9"/>
      <c r="J63" s="9"/>
      <c r="L63" s="52" t="str">
        <f t="shared" si="0"/>
        <v/>
      </c>
    </row>
    <row r="64" spans="2:12" x14ac:dyDescent="0.25">
      <c r="B64" s="21">
        <v>47</v>
      </c>
      <c r="C64" s="21"/>
      <c r="D64" s="21"/>
      <c r="E64" s="21"/>
      <c r="F64" s="9"/>
      <c r="G64" s="9"/>
      <c r="H64" s="9"/>
      <c r="I64" s="9"/>
      <c r="J64" s="9"/>
      <c r="L64" s="52" t="str">
        <f t="shared" si="0"/>
        <v/>
      </c>
    </row>
    <row r="65" spans="2:12" x14ac:dyDescent="0.25">
      <c r="B65" s="21">
        <v>48</v>
      </c>
      <c r="C65" s="21"/>
      <c r="D65" s="21"/>
      <c r="E65" s="21"/>
      <c r="F65" s="9"/>
      <c r="G65" s="9"/>
      <c r="H65" s="9"/>
      <c r="I65" s="9"/>
      <c r="J65" s="9"/>
      <c r="L65" s="52" t="str">
        <f t="shared" si="0"/>
        <v/>
      </c>
    </row>
    <row r="66" spans="2:12" x14ac:dyDescent="0.25">
      <c r="B66" s="21">
        <v>49</v>
      </c>
      <c r="C66" s="21"/>
      <c r="D66" s="21"/>
      <c r="E66" s="21"/>
      <c r="F66" s="9"/>
      <c r="G66" s="9"/>
      <c r="H66" s="9"/>
      <c r="I66" s="9"/>
      <c r="J66" s="9"/>
      <c r="L66" s="52" t="str">
        <f t="shared" si="0"/>
        <v/>
      </c>
    </row>
    <row r="67" spans="2:12" x14ac:dyDescent="0.25">
      <c r="B67" s="21">
        <v>50</v>
      </c>
      <c r="C67" s="21"/>
      <c r="D67" s="21"/>
      <c r="E67" s="21"/>
      <c r="F67" s="9"/>
      <c r="G67" s="9"/>
      <c r="H67" s="9"/>
      <c r="I67" s="9"/>
      <c r="J67" s="9"/>
      <c r="L67" s="52" t="str">
        <f t="shared" si="0"/>
        <v/>
      </c>
    </row>
  </sheetData>
  <mergeCells count="7">
    <mergeCell ref="B3:J3"/>
    <mergeCell ref="B4:J4"/>
    <mergeCell ref="B7:F7"/>
    <mergeCell ref="B16:J16"/>
    <mergeCell ref="B12:C13"/>
    <mergeCell ref="B8:C8"/>
    <mergeCell ref="B9:C9"/>
  </mergeCells>
  <conditionalFormatting sqref="F13:F14">
    <cfRule type="containsText" dxfId="25" priority="5" operator="containsText" text="Nee">
      <formula>NOT(ISERROR(SEARCH("Nee",F13)))</formula>
    </cfRule>
    <cfRule type="containsText" dxfId="24" priority="6" operator="containsText" text="Ja">
      <formula>NOT(ISERROR(SEARCH("Ja",F13)))</formula>
    </cfRule>
  </conditionalFormatting>
  <conditionalFormatting sqref="L18:L67">
    <cfRule type="containsText" dxfId="23" priority="3" operator="containsText" text="Alle velden zijn ingevuld">
      <formula>NOT(ISERROR(SEARCH("Alle velden zijn ingevuld",L18)))</formula>
    </cfRule>
    <cfRule type="containsText" dxfId="22" priority="4" operator="containsText" text="Vul alle velden">
      <formula>NOT(ISERROR(SEARCH("Vul alle velden",L18)))</formula>
    </cfRule>
  </conditionalFormatting>
  <conditionalFormatting sqref="D13">
    <cfRule type="containsText" dxfId="21" priority="1" operator="containsText" text="Nee">
      <formula>NOT(ISERROR(SEARCH("Nee",D13)))</formula>
    </cfRule>
    <cfRule type="containsText" dxfId="20" priority="2" operator="containsText" text="Ja">
      <formula>NOT(ISERROR(SEARCH("Ja",D13)))</formula>
    </cfRule>
  </conditionalFormatting>
  <dataValidations count="1">
    <dataValidation type="list" allowBlank="1" showInputMessage="1" showErrorMessage="1" sqref="F13:F14 D13" xr:uid="{0B862550-9BAD-4BB9-8E7B-8F1852FC4054}">
      <formula1>"Ja,Nee,"</formula1>
    </dataValidation>
  </dataValidations>
  <hyperlinks>
    <hyperlink ref="B4" r:id="rId1" xr:uid="{A44B0F77-8C0D-4183-BAFB-87A43B00FAF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5F86-DCC0-426A-ACDF-EC6972FE094C}">
  <sheetPr codeName="Blad4"/>
  <dimension ref="B1:L74"/>
  <sheetViews>
    <sheetView zoomScale="70" zoomScaleNormal="70" workbookViewId="0">
      <selection activeCell="F21" sqref="F21:F28"/>
    </sheetView>
  </sheetViews>
  <sheetFormatPr defaultColWidth="9.140625" defaultRowHeight="15" x14ac:dyDescent="0.25"/>
  <cols>
    <col min="1" max="1" width="9.140625" style="17" customWidth="1"/>
    <col min="2" max="2" width="49.5703125" style="17" customWidth="1"/>
    <col min="3" max="3" width="14.7109375" style="17" customWidth="1"/>
    <col min="4" max="5" width="43.5703125" style="17" customWidth="1"/>
    <col min="6" max="6" width="28.140625" style="17" customWidth="1"/>
    <col min="7" max="7" width="43.5703125" style="17" customWidth="1"/>
    <col min="8" max="8" width="28.140625" style="17" customWidth="1"/>
    <col min="9" max="9" width="29.7109375" style="17" customWidth="1"/>
    <col min="10" max="10" width="9.140625" style="17"/>
    <col min="11" max="11" width="20" style="17" customWidth="1"/>
    <col min="12" max="16384" width="9.140625" style="17"/>
  </cols>
  <sheetData>
    <row r="1" spans="2:11" ht="52.5" customHeight="1" x14ac:dyDescent="0.25"/>
    <row r="2" spans="2:11" ht="52.5" customHeight="1" x14ac:dyDescent="0.25"/>
    <row r="3" spans="2:11" ht="15" customHeight="1" x14ac:dyDescent="0.25"/>
    <row r="4" spans="2:11" ht="15" customHeight="1" x14ac:dyDescent="0.25">
      <c r="B4" s="39" t="s">
        <v>50</v>
      </c>
    </row>
    <row r="5" spans="2:11" ht="15" customHeight="1" x14ac:dyDescent="0.25">
      <c r="B5" s="125" t="s">
        <v>39</v>
      </c>
      <c r="C5" s="125"/>
      <c r="D5" s="125"/>
    </row>
    <row r="6" spans="2:11" x14ac:dyDescent="0.25">
      <c r="B6" s="121" t="s">
        <v>0</v>
      </c>
      <c r="C6" s="121"/>
      <c r="D6" s="47"/>
    </row>
    <row r="7" spans="2:11" x14ac:dyDescent="0.25">
      <c r="B7" s="121" t="s">
        <v>1</v>
      </c>
      <c r="C7" s="121"/>
      <c r="D7" s="48"/>
    </row>
    <row r="9" spans="2:11" x14ac:dyDescent="0.25">
      <c r="B9" s="131" t="s">
        <v>49</v>
      </c>
      <c r="C9" s="132"/>
      <c r="D9" s="132"/>
      <c r="E9" s="132"/>
      <c r="F9" s="132"/>
      <c r="G9" s="132"/>
      <c r="H9" s="132"/>
      <c r="I9" s="132"/>
    </row>
    <row r="10" spans="2:11" ht="75" customHeight="1" x14ac:dyDescent="0.25">
      <c r="B10" s="129" t="s">
        <v>81</v>
      </c>
      <c r="C10" s="133"/>
      <c r="D10" s="133"/>
      <c r="E10" s="133"/>
      <c r="F10" s="133"/>
      <c r="G10" s="133"/>
      <c r="H10" s="133"/>
      <c r="I10" s="133"/>
    </row>
    <row r="11" spans="2:11" ht="75" customHeight="1" x14ac:dyDescent="0.25">
      <c r="B11" s="133"/>
      <c r="C11" s="133"/>
      <c r="D11" s="133"/>
      <c r="E11" s="133"/>
      <c r="F11" s="133"/>
      <c r="G11" s="133"/>
      <c r="H11" s="133"/>
      <c r="I11" s="133"/>
    </row>
    <row r="12" spans="2:11" ht="75" customHeight="1" x14ac:dyDescent="0.25">
      <c r="B12" s="133"/>
      <c r="C12" s="133"/>
      <c r="D12" s="133"/>
      <c r="E12" s="133"/>
      <c r="F12" s="133"/>
      <c r="G12" s="133"/>
      <c r="H12" s="133"/>
      <c r="I12" s="133"/>
    </row>
    <row r="14" spans="2:11" x14ac:dyDescent="0.25">
      <c r="B14" s="39" t="s">
        <v>48</v>
      </c>
    </row>
    <row r="15" spans="2:11" x14ac:dyDescent="0.25">
      <c r="B15" s="118" t="s">
        <v>8</v>
      </c>
      <c r="C15" s="119"/>
      <c r="D15" s="119"/>
      <c r="E15" s="119"/>
      <c r="F15" s="119"/>
      <c r="G15" s="119"/>
      <c r="H15" s="119"/>
      <c r="I15" s="120"/>
      <c r="K15" s="52"/>
    </row>
    <row r="16" spans="2:11" s="18" customFormat="1" ht="161.25" customHeight="1" x14ac:dyDescent="0.25">
      <c r="B16" s="7" t="s">
        <v>9</v>
      </c>
      <c r="C16" s="7" t="s">
        <v>67</v>
      </c>
      <c r="D16" s="7" t="s">
        <v>24</v>
      </c>
      <c r="E16" s="7" t="s">
        <v>25</v>
      </c>
      <c r="F16" s="67" t="s">
        <v>82</v>
      </c>
      <c r="G16" s="7" t="s">
        <v>26</v>
      </c>
      <c r="H16" s="11" t="s">
        <v>27</v>
      </c>
      <c r="I16" s="11" t="s">
        <v>83</v>
      </c>
      <c r="K16" s="54" t="s">
        <v>63</v>
      </c>
    </row>
    <row r="17" spans="2:11" ht="19.5" customHeight="1" x14ac:dyDescent="0.25">
      <c r="B17" s="140" t="s">
        <v>10</v>
      </c>
      <c r="C17" s="141"/>
      <c r="D17" s="141"/>
      <c r="E17" s="141"/>
      <c r="F17" s="141"/>
      <c r="G17" s="141"/>
      <c r="H17" s="141"/>
      <c r="I17" s="142"/>
      <c r="K17" s="61"/>
    </row>
    <row r="18" spans="2:11" ht="75" customHeight="1" x14ac:dyDescent="0.25">
      <c r="B18" s="13" t="s">
        <v>12</v>
      </c>
      <c r="C18" s="9"/>
      <c r="D18" s="9"/>
      <c r="E18" s="9"/>
      <c r="F18" s="9"/>
      <c r="G18" s="10"/>
      <c r="H18" s="10"/>
      <c r="I18" s="12"/>
      <c r="K18" s="52" t="str">
        <f>IF(C18&lt;&gt;"",IF(AND(D18&lt;&gt;"",E18&lt;&gt;"",F18&lt;&gt;"",G18&lt;&gt;"",H18&lt;&gt;"",I18&lt;&gt;""),"Alle velden zijn ingevuld","Vul alle velden"),"")</f>
        <v/>
      </c>
    </row>
    <row r="19" spans="2:11" ht="75" customHeight="1" x14ac:dyDescent="0.25">
      <c r="B19" s="60" t="s">
        <v>11</v>
      </c>
      <c r="C19" s="63"/>
      <c r="D19" s="63"/>
      <c r="E19" s="63"/>
      <c r="F19" s="62"/>
      <c r="G19" s="59"/>
      <c r="H19" s="59"/>
      <c r="I19" s="58"/>
      <c r="K19" s="52" t="str">
        <f t="shared" ref="K19:K46" si="0">IF(C19&lt;&gt;"",IF(AND(D19&lt;&gt;"",E19&lt;&gt;"",F19&lt;&gt;"",G19&lt;&gt;"",H19&lt;&gt;"",I19&lt;&gt;""),"Alle velden zijn ingevuld","Vul alle velden"),"")</f>
        <v/>
      </c>
    </row>
    <row r="20" spans="2:11" ht="69.75" customHeight="1" x14ac:dyDescent="0.25">
      <c r="B20" s="137" t="s">
        <v>52</v>
      </c>
      <c r="C20" s="134"/>
      <c r="D20" s="134"/>
      <c r="E20" s="134"/>
      <c r="F20" s="9"/>
      <c r="G20" s="134"/>
      <c r="H20" s="134"/>
      <c r="I20" s="146"/>
      <c r="K20" s="155" t="str">
        <f>IF(C20&lt;&gt;"",IF(AND(D20&lt;&gt;"",E20&lt;&gt;"",F22&lt;&gt;"",F20&lt;&gt;"",G20&lt;&gt;"",H20&lt;&gt;"",I20&lt;&gt;""),"Alle velden zijn ingevuld","Vul alle velden"),"")</f>
        <v/>
      </c>
    </row>
    <row r="21" spans="2:11" ht="26.25" customHeight="1" x14ac:dyDescent="0.25">
      <c r="B21" s="138"/>
      <c r="C21" s="135"/>
      <c r="D21" s="135"/>
      <c r="E21" s="135"/>
      <c r="F21" s="50" t="s">
        <v>68</v>
      </c>
      <c r="G21" s="135"/>
      <c r="H21" s="135"/>
      <c r="I21" s="147"/>
      <c r="K21" s="156"/>
    </row>
    <row r="22" spans="2:11" ht="19.5" customHeight="1" x14ac:dyDescent="0.25">
      <c r="B22" s="139"/>
      <c r="C22" s="136"/>
      <c r="D22" s="136"/>
      <c r="E22" s="136"/>
      <c r="F22" s="64"/>
      <c r="G22" s="136"/>
      <c r="H22" s="136"/>
      <c r="I22" s="148"/>
      <c r="K22" s="157"/>
    </row>
    <row r="23" spans="2:11" ht="75" customHeight="1" x14ac:dyDescent="0.25">
      <c r="B23" s="137" t="s">
        <v>53</v>
      </c>
      <c r="C23" s="134"/>
      <c r="E23" s="134"/>
      <c r="F23" s="64"/>
      <c r="G23" s="152"/>
      <c r="H23" s="152"/>
      <c r="I23" s="146"/>
      <c r="K23" s="155" t="str">
        <f>IF(C23&lt;&gt;"",IF(AND(E23&lt;&gt;"",F25&lt;&gt;"",F23&lt;&gt;"",G23&lt;&gt;"",H23&lt;&gt;"",I23&lt;&gt;""),"Alle velden zijn ingevuld","Vul alle velden"),"")</f>
        <v/>
      </c>
    </row>
    <row r="24" spans="2:11" ht="26.25" customHeight="1" x14ac:dyDescent="0.25">
      <c r="B24" s="138"/>
      <c r="C24" s="135"/>
      <c r="E24" s="135"/>
      <c r="F24" s="50" t="s">
        <v>68</v>
      </c>
      <c r="G24" s="153"/>
      <c r="H24" s="153"/>
      <c r="I24" s="147"/>
      <c r="K24" s="156"/>
    </row>
    <row r="25" spans="2:11" ht="21" customHeight="1" x14ac:dyDescent="0.25">
      <c r="B25" s="139"/>
      <c r="C25" s="136"/>
      <c r="E25" s="136"/>
      <c r="F25" s="64"/>
      <c r="G25" s="154"/>
      <c r="H25" s="154"/>
      <c r="I25" s="148"/>
      <c r="K25" s="157"/>
    </row>
    <row r="26" spans="2:11" ht="75" customHeight="1" x14ac:dyDescent="0.25">
      <c r="B26" s="137" t="s">
        <v>54</v>
      </c>
      <c r="C26" s="134"/>
      <c r="D26" s="134"/>
      <c r="E26" s="149"/>
      <c r="F26" s="64"/>
      <c r="G26" s="152"/>
      <c r="H26" s="152"/>
      <c r="I26" s="146"/>
      <c r="K26" s="155" t="str">
        <f>IF(C26&lt;&gt;"",IF(AND(E26&lt;&gt;"",F28&lt;&gt;"",F26&lt;&gt;"",G26&lt;&gt;"",H26&lt;&gt;"",I26&lt;&gt;""),"Alle velden zijn ingevuld","Vul alle velden"),"")</f>
        <v/>
      </c>
    </row>
    <row r="27" spans="2:11" ht="26.25" customHeight="1" x14ac:dyDescent="0.25">
      <c r="B27" s="138"/>
      <c r="C27" s="135"/>
      <c r="D27" s="135"/>
      <c r="E27" s="150"/>
      <c r="F27" s="50" t="s">
        <v>68</v>
      </c>
      <c r="G27" s="153"/>
      <c r="H27" s="153"/>
      <c r="I27" s="147"/>
      <c r="K27" s="156"/>
    </row>
    <row r="28" spans="2:11" ht="21.75" customHeight="1" x14ac:dyDescent="0.25">
      <c r="B28" s="139"/>
      <c r="C28" s="136"/>
      <c r="D28" s="136"/>
      <c r="E28" s="151"/>
      <c r="F28" s="64"/>
      <c r="G28" s="154"/>
      <c r="H28" s="154"/>
      <c r="I28" s="148"/>
      <c r="K28" s="157"/>
    </row>
    <row r="29" spans="2:11" ht="75" customHeight="1" x14ac:dyDescent="0.25">
      <c r="B29" s="13" t="s">
        <v>13</v>
      </c>
      <c r="C29" s="9"/>
      <c r="D29" s="9"/>
      <c r="E29" s="9"/>
      <c r="F29" s="9"/>
      <c r="G29" s="10"/>
      <c r="H29" s="10"/>
      <c r="I29" s="12"/>
      <c r="K29" s="52" t="str">
        <f t="shared" si="0"/>
        <v/>
      </c>
    </row>
    <row r="30" spans="2:11" ht="75" customHeight="1" x14ac:dyDescent="0.25">
      <c r="B30" s="13" t="s">
        <v>14</v>
      </c>
      <c r="C30" s="9"/>
      <c r="D30" s="9"/>
      <c r="E30" s="9"/>
      <c r="F30" s="9"/>
      <c r="G30" s="10"/>
      <c r="H30" s="10"/>
      <c r="I30" s="12"/>
      <c r="K30" s="52" t="str">
        <f t="shared" si="0"/>
        <v/>
      </c>
    </row>
    <row r="31" spans="2:11" ht="75" customHeight="1" x14ac:dyDescent="0.25">
      <c r="B31" s="13" t="s">
        <v>15</v>
      </c>
      <c r="C31" s="9"/>
      <c r="D31" s="9"/>
      <c r="E31" s="9"/>
      <c r="F31" s="9"/>
      <c r="G31" s="10"/>
      <c r="H31" s="10"/>
      <c r="I31" s="12"/>
      <c r="K31" s="52" t="str">
        <f t="shared" si="0"/>
        <v/>
      </c>
    </row>
    <row r="32" spans="2:11" ht="75" customHeight="1" x14ac:dyDescent="0.25">
      <c r="B32" s="13" t="s">
        <v>16</v>
      </c>
      <c r="C32" s="9"/>
      <c r="D32" s="9"/>
      <c r="E32" s="9"/>
      <c r="F32" s="9"/>
      <c r="G32" s="10"/>
      <c r="H32" s="10"/>
      <c r="I32" s="12"/>
      <c r="K32" s="52" t="str">
        <f t="shared" si="0"/>
        <v/>
      </c>
    </row>
    <row r="33" spans="2:12" ht="75" customHeight="1" x14ac:dyDescent="0.25">
      <c r="B33" s="13" t="s">
        <v>17</v>
      </c>
      <c r="C33" s="9"/>
      <c r="D33" s="9"/>
      <c r="E33" s="9"/>
      <c r="F33" s="9"/>
      <c r="G33" s="10"/>
      <c r="H33" s="10"/>
      <c r="I33" s="12"/>
      <c r="K33" s="52" t="str">
        <f t="shared" si="0"/>
        <v/>
      </c>
    </row>
    <row r="34" spans="2:12" ht="75" customHeight="1" x14ac:dyDescent="0.25">
      <c r="B34" s="13" t="s">
        <v>18</v>
      </c>
      <c r="C34" s="9"/>
      <c r="D34" s="9"/>
      <c r="E34" s="9"/>
      <c r="F34" s="9"/>
      <c r="G34" s="10"/>
      <c r="H34" s="10"/>
      <c r="I34" s="12"/>
      <c r="K34" s="52" t="str">
        <f t="shared" si="0"/>
        <v/>
      </c>
    </row>
    <row r="35" spans="2:12" ht="75" customHeight="1" x14ac:dyDescent="0.25">
      <c r="B35" s="13" t="s">
        <v>55</v>
      </c>
      <c r="C35" s="9"/>
      <c r="D35" s="9"/>
      <c r="E35" s="9"/>
      <c r="F35" s="9"/>
      <c r="G35" s="10"/>
      <c r="H35" s="10"/>
      <c r="I35" s="12"/>
      <c r="K35" s="52" t="str">
        <f t="shared" si="0"/>
        <v/>
      </c>
    </row>
    <row r="36" spans="2:12" ht="75" customHeight="1" x14ac:dyDescent="0.25">
      <c r="B36" s="13" t="s">
        <v>56</v>
      </c>
      <c r="C36" s="9"/>
      <c r="D36" s="9"/>
      <c r="E36" s="9"/>
      <c r="F36" s="9"/>
      <c r="G36" s="10"/>
      <c r="H36" s="10"/>
      <c r="I36" s="12"/>
      <c r="K36" s="52" t="str">
        <f t="shared" si="0"/>
        <v/>
      </c>
    </row>
    <row r="37" spans="2:12" ht="75" customHeight="1" x14ac:dyDescent="0.25">
      <c r="B37" s="13" t="s">
        <v>58</v>
      </c>
      <c r="C37" s="9"/>
      <c r="D37" s="9"/>
      <c r="E37" s="9"/>
      <c r="F37" s="9"/>
      <c r="G37" s="10"/>
      <c r="H37" s="10"/>
      <c r="I37" s="12"/>
      <c r="K37" s="52" t="str">
        <f t="shared" si="0"/>
        <v/>
      </c>
    </row>
    <row r="38" spans="2:12" ht="75" customHeight="1" x14ac:dyDescent="0.25">
      <c r="B38" s="13" t="s">
        <v>59</v>
      </c>
      <c r="C38" s="9"/>
      <c r="D38" s="9"/>
      <c r="E38" s="9"/>
      <c r="F38" s="9"/>
      <c r="G38" s="10"/>
      <c r="H38" s="10"/>
      <c r="I38" s="12"/>
      <c r="K38" s="52" t="str">
        <f t="shared" si="0"/>
        <v/>
      </c>
    </row>
    <row r="39" spans="2:12" ht="75" customHeight="1" x14ac:dyDescent="0.25">
      <c r="B39" s="13" t="s">
        <v>60</v>
      </c>
      <c r="C39" s="9"/>
      <c r="D39" s="9"/>
      <c r="E39" s="9"/>
      <c r="F39" s="9"/>
      <c r="G39" s="10"/>
      <c r="H39" s="10"/>
      <c r="I39" s="12"/>
      <c r="K39" s="52" t="str">
        <f t="shared" si="0"/>
        <v/>
      </c>
    </row>
    <row r="40" spans="2:12" ht="75" customHeight="1" x14ac:dyDescent="0.25">
      <c r="B40" s="13" t="s">
        <v>61</v>
      </c>
      <c r="C40" s="9"/>
      <c r="D40" s="9"/>
      <c r="E40" s="9"/>
      <c r="F40" s="9"/>
      <c r="G40" s="10"/>
      <c r="H40" s="10"/>
      <c r="I40" s="12"/>
      <c r="K40" s="52" t="str">
        <f t="shared" si="0"/>
        <v/>
      </c>
    </row>
    <row r="41" spans="2:12" ht="75" customHeight="1" x14ac:dyDescent="0.25">
      <c r="B41" s="13" t="s">
        <v>57</v>
      </c>
      <c r="C41" s="9"/>
      <c r="D41" s="9"/>
      <c r="E41" s="9"/>
      <c r="F41" s="9"/>
      <c r="G41" s="10"/>
      <c r="H41" s="10"/>
      <c r="I41" s="12"/>
      <c r="K41" s="52" t="str">
        <f t="shared" si="0"/>
        <v/>
      </c>
    </row>
    <row r="42" spans="2:12" ht="75" customHeight="1" x14ac:dyDescent="0.25">
      <c r="B42" s="13" t="s">
        <v>19</v>
      </c>
      <c r="C42" s="9"/>
      <c r="D42" s="9"/>
      <c r="E42" s="9"/>
      <c r="F42" s="9"/>
      <c r="G42" s="10"/>
      <c r="H42" s="10"/>
      <c r="I42" s="12"/>
      <c r="K42" s="52" t="str">
        <f t="shared" si="0"/>
        <v/>
      </c>
    </row>
    <row r="43" spans="2:12" ht="21" customHeight="1" x14ac:dyDescent="0.25">
      <c r="B43" s="143" t="s">
        <v>20</v>
      </c>
      <c r="C43" s="144"/>
      <c r="D43" s="144"/>
      <c r="E43" s="144"/>
      <c r="F43" s="144"/>
      <c r="G43" s="144"/>
      <c r="H43" s="144"/>
      <c r="I43" s="145"/>
      <c r="K43" s="61" t="str">
        <f t="shared" si="0"/>
        <v/>
      </c>
    </row>
    <row r="44" spans="2:12" ht="75" customHeight="1" x14ac:dyDescent="0.25">
      <c r="B44" s="13" t="s">
        <v>21</v>
      </c>
      <c r="C44" s="9"/>
      <c r="D44" s="9"/>
      <c r="E44" s="9"/>
      <c r="F44" s="9"/>
      <c r="G44" s="10"/>
      <c r="H44" s="10"/>
      <c r="I44" s="12"/>
      <c r="K44" s="52" t="str">
        <f t="shared" si="0"/>
        <v/>
      </c>
    </row>
    <row r="45" spans="2:12" ht="75" customHeight="1" x14ac:dyDescent="0.25">
      <c r="B45" s="13" t="s">
        <v>62</v>
      </c>
      <c r="C45" s="9"/>
      <c r="D45" s="9"/>
      <c r="E45" s="9"/>
      <c r="F45" s="9"/>
      <c r="G45" s="10"/>
      <c r="H45" s="10"/>
      <c r="I45" s="12"/>
      <c r="K45" s="52" t="str">
        <f t="shared" si="0"/>
        <v/>
      </c>
    </row>
    <row r="46" spans="2:12" ht="75" customHeight="1" x14ac:dyDescent="0.25">
      <c r="B46" s="13" t="s">
        <v>22</v>
      </c>
      <c r="C46" s="9"/>
      <c r="D46" s="9"/>
      <c r="E46" s="9"/>
      <c r="F46" s="9"/>
      <c r="G46" s="10"/>
      <c r="H46" s="10"/>
      <c r="I46" s="12"/>
      <c r="K46" s="52" t="str">
        <f t="shared" si="0"/>
        <v/>
      </c>
    </row>
    <row r="47" spans="2:12" x14ac:dyDescent="0.25">
      <c r="B47" s="14"/>
      <c r="C47" s="15"/>
      <c r="D47" s="15"/>
      <c r="E47" s="15"/>
      <c r="F47" s="15"/>
      <c r="G47" s="16"/>
      <c r="H47" s="16"/>
      <c r="I47" s="16"/>
      <c r="J47" s="16"/>
      <c r="K47" s="16"/>
    </row>
    <row r="48" spans="2:12" x14ac:dyDescent="0.25">
      <c r="B48" s="14"/>
      <c r="C48" s="15"/>
      <c r="D48" s="15"/>
      <c r="E48" s="15"/>
      <c r="F48" s="15"/>
      <c r="G48" s="16"/>
      <c r="H48" s="16"/>
      <c r="I48" s="16"/>
      <c r="J48" s="16"/>
      <c r="K48" s="16"/>
      <c r="L48" s="16"/>
    </row>
    <row r="49" spans="2:12" x14ac:dyDescent="0.25">
      <c r="B49" s="14"/>
      <c r="C49" s="15"/>
      <c r="D49" s="15"/>
      <c r="E49" s="15"/>
      <c r="F49" s="15"/>
      <c r="G49" s="16"/>
      <c r="H49" s="16"/>
      <c r="I49" s="16"/>
      <c r="J49" s="16"/>
      <c r="K49" s="16"/>
      <c r="L49" s="16"/>
    </row>
    <row r="50" spans="2:12" x14ac:dyDescent="0.25">
      <c r="B50" s="14"/>
      <c r="C50" s="15"/>
      <c r="D50" s="15"/>
      <c r="E50" s="15"/>
      <c r="F50" s="15"/>
      <c r="G50" s="16"/>
      <c r="H50" s="16"/>
      <c r="I50" s="16"/>
      <c r="J50" s="16"/>
      <c r="K50" s="16"/>
      <c r="L50" s="16"/>
    </row>
    <row r="51" spans="2:12" x14ac:dyDescent="0.25">
      <c r="B51" s="14"/>
      <c r="C51" s="15"/>
      <c r="D51" s="15"/>
      <c r="E51" s="15"/>
      <c r="F51" s="15"/>
      <c r="G51" s="16"/>
      <c r="H51" s="16"/>
      <c r="I51" s="16"/>
      <c r="J51" s="16"/>
      <c r="K51" s="16"/>
      <c r="L51" s="16"/>
    </row>
    <row r="52" spans="2:12" x14ac:dyDescent="0.25">
      <c r="B52" s="14"/>
      <c r="C52" s="15"/>
      <c r="D52" s="15"/>
      <c r="E52" s="15"/>
      <c r="F52" s="15"/>
      <c r="G52" s="16"/>
      <c r="H52" s="16"/>
      <c r="I52" s="16"/>
      <c r="J52" s="16"/>
      <c r="K52" s="16"/>
      <c r="L52" s="16"/>
    </row>
    <row r="53" spans="2:12" x14ac:dyDescent="0.25">
      <c r="B53" s="14"/>
      <c r="C53" s="15"/>
      <c r="D53" s="15"/>
      <c r="E53" s="15"/>
      <c r="F53" s="15"/>
      <c r="G53" s="16"/>
      <c r="H53" s="16"/>
      <c r="I53" s="16"/>
      <c r="J53" s="16"/>
      <c r="K53" s="16"/>
      <c r="L53" s="16"/>
    </row>
    <row r="54" spans="2:12" x14ac:dyDescent="0.25">
      <c r="B54" s="14"/>
      <c r="C54" s="15"/>
      <c r="D54" s="15"/>
      <c r="E54" s="15"/>
      <c r="F54" s="15"/>
      <c r="G54" s="16"/>
      <c r="H54" s="16"/>
      <c r="I54" s="16"/>
      <c r="J54" s="16"/>
      <c r="K54" s="16"/>
      <c r="L54" s="16"/>
    </row>
    <row r="55" spans="2:12" x14ac:dyDescent="0.25">
      <c r="B55" s="14"/>
      <c r="C55" s="15"/>
      <c r="D55" s="15"/>
      <c r="E55" s="15"/>
      <c r="F55" s="15"/>
      <c r="G55" s="16"/>
      <c r="H55" s="16"/>
      <c r="I55" s="16"/>
      <c r="J55" s="16"/>
      <c r="K55" s="16"/>
      <c r="L55" s="16"/>
    </row>
    <row r="56" spans="2:12" x14ac:dyDescent="0.25">
      <c r="B56" s="14"/>
      <c r="C56" s="15"/>
      <c r="D56" s="15"/>
      <c r="E56" s="15"/>
      <c r="F56" s="15"/>
      <c r="G56" s="16"/>
      <c r="H56" s="16"/>
      <c r="I56" s="16"/>
      <c r="J56" s="16"/>
      <c r="K56" s="16"/>
      <c r="L56" s="16"/>
    </row>
    <row r="57" spans="2:12" x14ac:dyDescent="0.25">
      <c r="B57" s="14"/>
      <c r="C57" s="15"/>
      <c r="D57" s="15"/>
      <c r="E57" s="15"/>
      <c r="F57" s="15"/>
      <c r="G57" s="16"/>
      <c r="H57" s="16"/>
      <c r="I57" s="16"/>
      <c r="J57" s="16"/>
      <c r="K57" s="16"/>
      <c r="L57" s="16"/>
    </row>
    <row r="58" spans="2:12" x14ac:dyDescent="0.25">
      <c r="B58" s="14"/>
      <c r="C58" s="15"/>
      <c r="D58" s="15"/>
      <c r="E58" s="15"/>
      <c r="F58" s="15"/>
      <c r="G58" s="16"/>
      <c r="H58" s="16"/>
      <c r="I58" s="16"/>
      <c r="J58" s="16"/>
      <c r="K58" s="16"/>
      <c r="L58" s="16"/>
    </row>
    <row r="59" spans="2:12" x14ac:dyDescent="0.25">
      <c r="B59" s="14"/>
      <c r="C59" s="15"/>
      <c r="D59" s="15"/>
      <c r="E59" s="15"/>
      <c r="F59" s="15"/>
      <c r="G59" s="16"/>
      <c r="H59" s="16"/>
      <c r="I59" s="16"/>
      <c r="J59" s="16"/>
      <c r="K59" s="16"/>
      <c r="L59" s="16"/>
    </row>
    <row r="60" spans="2:12" x14ac:dyDescent="0.25">
      <c r="B60" s="14"/>
      <c r="C60" s="15"/>
      <c r="D60" s="15"/>
      <c r="E60" s="15"/>
      <c r="F60" s="15"/>
      <c r="G60" s="16"/>
      <c r="H60" s="16"/>
      <c r="I60" s="16"/>
      <c r="J60" s="16"/>
      <c r="K60" s="16"/>
      <c r="L60" s="16"/>
    </row>
    <row r="61" spans="2:12" x14ac:dyDescent="0.25">
      <c r="B61" s="14"/>
      <c r="C61" s="15"/>
      <c r="D61" s="15"/>
      <c r="E61" s="15"/>
      <c r="F61" s="15"/>
      <c r="G61" s="16"/>
      <c r="H61" s="16"/>
      <c r="I61" s="16"/>
      <c r="J61" s="16"/>
      <c r="K61" s="16"/>
      <c r="L61" s="16"/>
    </row>
    <row r="62" spans="2:12" x14ac:dyDescent="0.25">
      <c r="B62" s="14"/>
      <c r="C62" s="15"/>
      <c r="D62" s="15"/>
      <c r="E62" s="15"/>
      <c r="F62" s="15"/>
      <c r="G62" s="16"/>
      <c r="H62" s="16"/>
      <c r="I62" s="16"/>
      <c r="J62" s="16"/>
      <c r="K62" s="16"/>
      <c r="L62" s="16"/>
    </row>
    <row r="63" spans="2:12" x14ac:dyDescent="0.25">
      <c r="B63" s="14"/>
      <c r="C63" s="15"/>
      <c r="D63" s="15"/>
      <c r="E63" s="15"/>
      <c r="F63" s="15"/>
      <c r="G63" s="16"/>
      <c r="H63" s="16"/>
      <c r="I63" s="16"/>
      <c r="J63" s="16"/>
      <c r="K63" s="16"/>
      <c r="L63" s="16"/>
    </row>
    <row r="64" spans="2:12" x14ac:dyDescent="0.25">
      <c r="B64" s="14"/>
      <c r="C64" s="15"/>
      <c r="D64" s="15"/>
      <c r="E64" s="15"/>
      <c r="F64" s="15"/>
      <c r="G64" s="16"/>
      <c r="H64" s="16"/>
      <c r="I64" s="16"/>
      <c r="J64" s="16"/>
      <c r="K64" s="16"/>
      <c r="L64" s="16"/>
    </row>
    <row r="65" spans="2:9" x14ac:dyDescent="0.25">
      <c r="B65" s="14"/>
      <c r="C65" s="15"/>
      <c r="D65" s="15"/>
      <c r="E65" s="15"/>
      <c r="F65" s="15"/>
      <c r="G65" s="16"/>
      <c r="H65" s="16"/>
      <c r="I65" s="16"/>
    </row>
    <row r="66" spans="2:9" x14ac:dyDescent="0.25">
      <c r="B66" s="14"/>
      <c r="C66" s="15"/>
      <c r="D66" s="15"/>
      <c r="E66" s="15"/>
      <c r="F66" s="15"/>
      <c r="G66" s="16"/>
      <c r="H66" s="16"/>
      <c r="I66" s="16"/>
    </row>
    <row r="67" spans="2:9" x14ac:dyDescent="0.25">
      <c r="B67" s="14"/>
      <c r="C67" s="15"/>
      <c r="D67" s="15"/>
      <c r="E67" s="15"/>
      <c r="F67" s="15"/>
      <c r="G67" s="16"/>
      <c r="H67" s="16"/>
      <c r="I67" s="16"/>
    </row>
    <row r="68" spans="2:9" x14ac:dyDescent="0.25">
      <c r="B68" s="14"/>
      <c r="C68" s="15"/>
      <c r="D68" s="15"/>
      <c r="E68" s="15"/>
      <c r="F68" s="15"/>
      <c r="G68" s="16"/>
      <c r="H68" s="16"/>
      <c r="I68" s="16"/>
    </row>
    <row r="69" spans="2:9" x14ac:dyDescent="0.25">
      <c r="B69" s="14"/>
      <c r="C69" s="15"/>
      <c r="D69" s="15"/>
      <c r="E69" s="15"/>
      <c r="F69" s="15"/>
      <c r="G69" s="16"/>
      <c r="H69" s="16"/>
      <c r="I69" s="16"/>
    </row>
    <row r="70" spans="2:9" x14ac:dyDescent="0.25">
      <c r="B70" s="14"/>
      <c r="C70" s="15"/>
      <c r="D70" s="15"/>
      <c r="E70" s="15"/>
      <c r="F70" s="15"/>
      <c r="G70" s="16"/>
      <c r="H70" s="16"/>
      <c r="I70" s="16"/>
    </row>
    <row r="71" spans="2:9" x14ac:dyDescent="0.25">
      <c r="B71" s="14"/>
      <c r="C71" s="15"/>
      <c r="D71" s="15"/>
      <c r="E71" s="15"/>
      <c r="F71" s="15"/>
      <c r="G71" s="16"/>
      <c r="H71" s="16"/>
      <c r="I71" s="16"/>
    </row>
    <row r="72" spans="2:9" x14ac:dyDescent="0.25">
      <c r="B72" s="14"/>
      <c r="C72" s="15"/>
      <c r="D72" s="15"/>
      <c r="E72" s="15"/>
      <c r="F72" s="15"/>
      <c r="G72" s="16"/>
      <c r="H72" s="16"/>
      <c r="I72" s="16"/>
    </row>
    <row r="73" spans="2:9" x14ac:dyDescent="0.25">
      <c r="B73" s="14"/>
      <c r="C73" s="15"/>
      <c r="D73" s="15"/>
      <c r="E73" s="15"/>
      <c r="F73" s="15"/>
      <c r="G73" s="16"/>
      <c r="H73" s="16"/>
      <c r="I73" s="16"/>
    </row>
    <row r="74" spans="2:9" x14ac:dyDescent="0.25">
      <c r="B74" s="14"/>
      <c r="C74" s="15"/>
      <c r="D74" s="15"/>
      <c r="E74" s="15"/>
      <c r="F74" s="15"/>
      <c r="G74" s="16"/>
      <c r="H74" s="16"/>
      <c r="I74" s="16"/>
    </row>
  </sheetData>
  <mergeCells count="31">
    <mergeCell ref="H26:H28"/>
    <mergeCell ref="G26:G28"/>
    <mergeCell ref="K23:K25"/>
    <mergeCell ref="K26:K28"/>
    <mergeCell ref="K20:K22"/>
    <mergeCell ref="G23:G25"/>
    <mergeCell ref="H23:H25"/>
    <mergeCell ref="I23:I25"/>
    <mergeCell ref="I26:I28"/>
    <mergeCell ref="C23:C25"/>
    <mergeCell ref="B23:B25"/>
    <mergeCell ref="E23:E25"/>
    <mergeCell ref="B17:I17"/>
    <mergeCell ref="B43:I43"/>
    <mergeCell ref="B20:B22"/>
    <mergeCell ref="C20:C22"/>
    <mergeCell ref="D20:D22"/>
    <mergeCell ref="E20:E22"/>
    <mergeCell ref="I20:I22"/>
    <mergeCell ref="G20:G22"/>
    <mergeCell ref="H20:H22"/>
    <mergeCell ref="B26:B28"/>
    <mergeCell ref="C26:C28"/>
    <mergeCell ref="D26:D28"/>
    <mergeCell ref="E26:E28"/>
    <mergeCell ref="B15:I15"/>
    <mergeCell ref="B9:I9"/>
    <mergeCell ref="B10:I12"/>
    <mergeCell ref="B5:D5"/>
    <mergeCell ref="B6:C6"/>
    <mergeCell ref="B7:C7"/>
  </mergeCells>
  <conditionalFormatting sqref="K17:K20 K23 K26 K29:K46">
    <cfRule type="containsText" dxfId="19" priority="1" operator="containsText" text="Alle velden zijn ingevuld">
      <formula>NOT(ISERROR(SEARCH("Alle velden zijn ingevuld",K17)))</formula>
    </cfRule>
    <cfRule type="containsText" dxfId="18" priority="2" operator="containsText" text="Vul alle velden">
      <formula>NOT(ISERROR(SEARCH("Vul alle velden",K17)))</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209DB-8D2B-44D2-81F5-ED5C05C3B3C2}">
  <sheetPr>
    <tabColor theme="9" tint="0.79998168889431442"/>
  </sheetPr>
  <dimension ref="A1:K23"/>
  <sheetViews>
    <sheetView zoomScaleNormal="100" workbookViewId="0">
      <selection activeCell="C2" sqref="C2:D2"/>
    </sheetView>
  </sheetViews>
  <sheetFormatPr defaultColWidth="0" defaultRowHeight="15" customHeight="1" zeroHeight="1" x14ac:dyDescent="0.25"/>
  <cols>
    <col min="1" max="1" width="4.85546875" style="68" customWidth="1"/>
    <col min="2" max="2" width="14.5703125" style="68" customWidth="1"/>
    <col min="3" max="3" width="60.42578125" style="68" customWidth="1"/>
    <col min="4" max="4" width="9" style="68" customWidth="1"/>
    <col min="5" max="5" width="3.85546875" style="68" customWidth="1"/>
    <col min="6" max="6" width="11.42578125" style="68" customWidth="1"/>
    <col min="7" max="7" width="3.85546875" style="68" customWidth="1"/>
    <col min="8" max="8" width="37.7109375" style="68" customWidth="1"/>
    <col min="9" max="9" width="10.85546875" style="68" customWidth="1"/>
    <col min="10" max="10" width="4.140625" style="68" customWidth="1"/>
    <col min="11" max="11" width="42.140625" style="68" bestFit="1" customWidth="1"/>
    <col min="12" max="16384" width="8.85546875" hidden="1"/>
  </cols>
  <sheetData>
    <row r="1" spans="1:11" x14ac:dyDescent="0.25">
      <c r="B1" s="69"/>
      <c r="C1" s="69"/>
      <c r="D1" s="69"/>
      <c r="E1" s="69"/>
      <c r="F1" s="69"/>
      <c r="G1" s="69"/>
      <c r="H1" s="69"/>
      <c r="I1" s="69"/>
    </row>
    <row r="2" spans="1:11" ht="36" customHeight="1" x14ac:dyDescent="0.25">
      <c r="A2" s="70"/>
      <c r="B2" s="105" t="s">
        <v>84</v>
      </c>
      <c r="C2" s="158"/>
      <c r="D2" s="158"/>
      <c r="E2" s="71"/>
      <c r="F2" s="72" t="s">
        <v>85</v>
      </c>
      <c r="G2" s="71"/>
      <c r="H2" s="73" t="s">
        <v>86</v>
      </c>
      <c r="I2" s="74" t="s">
        <v>85</v>
      </c>
      <c r="J2" s="75"/>
    </row>
    <row r="3" spans="1:11" x14ac:dyDescent="0.25">
      <c r="A3" s="70"/>
      <c r="B3" s="76">
        <v>1</v>
      </c>
      <c r="C3" s="77" t="s">
        <v>87</v>
      </c>
      <c r="D3" s="78" t="s">
        <v>88</v>
      </c>
      <c r="H3" s="68" t="s">
        <v>89</v>
      </c>
      <c r="I3" s="79">
        <v>0.18</v>
      </c>
      <c r="J3" s="75"/>
    </row>
    <row r="4" spans="1:11" ht="30" x14ac:dyDescent="0.25">
      <c r="A4" s="70"/>
      <c r="B4" s="76">
        <v>2</v>
      </c>
      <c r="C4" s="80" t="s">
        <v>90</v>
      </c>
      <c r="D4" s="81"/>
      <c r="H4" s="68" t="s">
        <v>91</v>
      </c>
      <c r="I4" s="79">
        <v>0.27</v>
      </c>
      <c r="J4" s="75"/>
    </row>
    <row r="5" spans="1:11" x14ac:dyDescent="0.25">
      <c r="A5" s="70"/>
      <c r="B5" s="76">
        <v>3</v>
      </c>
      <c r="C5" s="68" t="s">
        <v>92</v>
      </c>
      <c r="D5" s="82">
        <v>0.92500000000000004</v>
      </c>
      <c r="H5" s="68" t="s">
        <v>93</v>
      </c>
      <c r="I5" s="79">
        <v>0.36</v>
      </c>
      <c r="J5" s="75"/>
    </row>
    <row r="6" spans="1:11" x14ac:dyDescent="0.25">
      <c r="A6" s="70"/>
      <c r="B6" s="76">
        <v>4</v>
      </c>
      <c r="C6" s="68" t="s">
        <v>94</v>
      </c>
      <c r="D6" s="81"/>
      <c r="I6" s="79"/>
      <c r="J6" s="75"/>
    </row>
    <row r="7" spans="1:11" x14ac:dyDescent="0.25">
      <c r="A7" s="70"/>
      <c r="B7" s="76">
        <v>5</v>
      </c>
      <c r="C7" s="68" t="s">
        <v>95</v>
      </c>
      <c r="D7" s="83"/>
      <c r="I7" s="79"/>
      <c r="J7" s="75"/>
    </row>
    <row r="8" spans="1:11" x14ac:dyDescent="0.25">
      <c r="A8" s="70"/>
      <c r="B8" s="76">
        <v>6</v>
      </c>
      <c r="C8" s="68" t="s">
        <v>96</v>
      </c>
      <c r="D8" s="84" t="str">
        <f>IFERROR(IF(D4&lt;&gt;"",D4*D5,""),"")</f>
        <v/>
      </c>
      <c r="I8" s="85"/>
      <c r="J8" s="75"/>
    </row>
    <row r="9" spans="1:11" x14ac:dyDescent="0.25">
      <c r="A9" s="70"/>
      <c r="B9" s="76">
        <v>7</v>
      </c>
      <c r="C9" s="68" t="s">
        <v>97</v>
      </c>
      <c r="D9" s="81"/>
      <c r="I9" s="85"/>
      <c r="J9" s="75"/>
    </row>
    <row r="10" spans="1:11" x14ac:dyDescent="0.25">
      <c r="A10" s="70"/>
      <c r="B10" s="76">
        <v>8</v>
      </c>
      <c r="C10" s="68" t="s">
        <v>98</v>
      </c>
      <c r="D10" s="81"/>
      <c r="I10" s="86"/>
      <c r="J10" s="75"/>
    </row>
    <row r="11" spans="1:11" x14ac:dyDescent="0.25">
      <c r="A11" s="70"/>
      <c r="B11" s="76">
        <v>9</v>
      </c>
      <c r="C11" s="68" t="s">
        <v>99</v>
      </c>
      <c r="D11" s="87" t="str">
        <f>IF(D10&lt;&gt;"",IFERROR(D10/D9,""),"")</f>
        <v/>
      </c>
      <c r="I11" s="86"/>
      <c r="J11" s="75"/>
    </row>
    <row r="12" spans="1:11" x14ac:dyDescent="0.25">
      <c r="A12" s="70"/>
      <c r="B12" s="76"/>
      <c r="C12" s="68" t="s">
        <v>100</v>
      </c>
      <c r="D12" s="81"/>
      <c r="I12" s="86"/>
      <c r="J12" s="75"/>
    </row>
    <row r="13" spans="1:11" x14ac:dyDescent="0.25">
      <c r="A13" s="70"/>
      <c r="B13" s="76">
        <v>10</v>
      </c>
      <c r="C13" s="68" t="s">
        <v>101</v>
      </c>
      <c r="F13" s="88" t="str">
        <f>IF(D8&lt;&gt;"",D6/D8,"")</f>
        <v/>
      </c>
      <c r="H13" s="89" t="str">
        <f>IF(C2&lt;&gt;"",TEXT(C2&amp;" komt uit op:",0),"")</f>
        <v/>
      </c>
      <c r="I13" s="86"/>
      <c r="J13" s="90"/>
      <c r="K13" s="91" t="str">
        <f>IF(AND(D8&lt;&gt;"",C2=""),"Graag ook de naam van de locatie invullen","")</f>
        <v/>
      </c>
    </row>
    <row r="14" spans="1:11" x14ac:dyDescent="0.25">
      <c r="A14" s="70"/>
      <c r="B14" s="76"/>
      <c r="F14" s="80"/>
      <c r="H14" s="88" t="str">
        <f>IF(F13&lt;&gt;"",IF(F13&lt;=0.23,H3,IF(AND(F13&gt;0.23,F13&lt;=0.33,D7=0),H4,IF(AND(F13&gt;0.33,D7=0),H5,"Deze groep vraagt maatwerk"))),"")</f>
        <v/>
      </c>
      <c r="I14" s="86"/>
      <c r="J14" s="90"/>
      <c r="K14" s="91"/>
    </row>
    <row r="15" spans="1:11" x14ac:dyDescent="0.25">
      <c r="A15" s="70"/>
      <c r="B15" s="92" t="s">
        <v>102</v>
      </c>
      <c r="C15" s="93" t="s">
        <v>103</v>
      </c>
      <c r="H15"/>
      <c r="I15" s="86"/>
      <c r="J15" s="75"/>
    </row>
    <row r="16" spans="1:11" x14ac:dyDescent="0.25">
      <c r="A16" s="70"/>
      <c r="B16" s="92" t="s">
        <v>104</v>
      </c>
      <c r="C16" s="93" t="s">
        <v>105</v>
      </c>
      <c r="D16" s="94"/>
      <c r="E16" s="94"/>
      <c r="F16" s="94"/>
      <c r="G16" s="94"/>
      <c r="I16" s="86"/>
      <c r="J16" s="75"/>
    </row>
    <row r="17" spans="1:10" x14ac:dyDescent="0.25">
      <c r="A17" s="70"/>
      <c r="B17" s="95"/>
      <c r="C17" s="96"/>
      <c r="D17" s="94"/>
      <c r="E17" s="94"/>
      <c r="F17" s="94"/>
      <c r="G17" s="94"/>
      <c r="I17" s="86"/>
      <c r="J17" s="75"/>
    </row>
    <row r="18" spans="1:10" x14ac:dyDescent="0.25">
      <c r="A18" s="70"/>
      <c r="B18" s="97"/>
      <c r="C18" s="96"/>
      <c r="D18" s="94"/>
      <c r="E18" s="94"/>
      <c r="F18" s="94"/>
      <c r="G18" s="94"/>
      <c r="I18" s="86"/>
      <c r="J18" s="75"/>
    </row>
    <row r="19" spans="1:10" x14ac:dyDescent="0.25">
      <c r="A19" s="70"/>
      <c r="B19" s="98"/>
      <c r="C19" s="99"/>
      <c r="D19" s="100"/>
      <c r="E19" s="100"/>
      <c r="F19" s="100"/>
      <c r="G19" s="100"/>
      <c r="H19" s="101"/>
      <c r="I19" s="102"/>
      <c r="J19" s="75"/>
    </row>
    <row r="20" spans="1:10" x14ac:dyDescent="0.25">
      <c r="B20" s="103"/>
      <c r="C20" s="104"/>
      <c r="D20" s="103"/>
      <c r="E20" s="103"/>
      <c r="F20" s="103"/>
      <c r="G20" s="103"/>
      <c r="H20" s="103"/>
      <c r="I20" s="103"/>
    </row>
    <row r="21" spans="1:10" x14ac:dyDescent="0.25"/>
    <row r="22" spans="1:10" x14ac:dyDescent="0.25">
      <c r="B22" s="77" t="s">
        <v>106</v>
      </c>
    </row>
    <row r="23" spans="1:10" x14ac:dyDescent="0.25"/>
  </sheetData>
  <sheetProtection sheet="1" selectLockedCells="1"/>
  <mergeCells count="1">
    <mergeCell ref="C2:D2"/>
  </mergeCells>
  <conditionalFormatting sqref="C2">
    <cfRule type="expression" dxfId="17" priority="4">
      <formula>C2&lt;&gt;""</formula>
    </cfRule>
    <cfRule type="expression" dxfId="16" priority="5">
      <formula>C2=""</formula>
    </cfRule>
  </conditionalFormatting>
  <conditionalFormatting sqref="D9:D10 D4 D6:D7">
    <cfRule type="expression" dxfId="15" priority="6">
      <formula>D4=""</formula>
    </cfRule>
  </conditionalFormatting>
  <conditionalFormatting sqref="F13">
    <cfRule type="expression" dxfId="14" priority="3">
      <formula>F13=""</formula>
    </cfRule>
  </conditionalFormatting>
  <conditionalFormatting sqref="H14">
    <cfRule type="expression" dxfId="13" priority="2">
      <formula>H14=""</formula>
    </cfRule>
  </conditionalFormatting>
  <conditionalFormatting sqref="D12">
    <cfRule type="expression" dxfId="12" priority="1">
      <formula>D12=""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4637-32BB-4C6F-87B3-FEA3E80357CE}">
  <sheetPr>
    <tabColor theme="9" tint="0.79998168889431442"/>
  </sheetPr>
  <dimension ref="A1:K23"/>
  <sheetViews>
    <sheetView zoomScaleNormal="100" workbookViewId="0">
      <selection activeCell="C2" sqref="C2:D2"/>
    </sheetView>
  </sheetViews>
  <sheetFormatPr defaultColWidth="0" defaultRowHeight="15" customHeight="1" zeroHeight="1" x14ac:dyDescent="0.25"/>
  <cols>
    <col min="1" max="1" width="4.85546875" style="68" customWidth="1"/>
    <col min="2" max="2" width="14.5703125" style="68" customWidth="1"/>
    <col min="3" max="3" width="60.42578125" style="68" customWidth="1"/>
    <col min="4" max="4" width="9" style="68" customWidth="1"/>
    <col min="5" max="5" width="3.85546875" style="68" customWidth="1"/>
    <col min="6" max="6" width="11.42578125" style="68" customWidth="1"/>
    <col min="7" max="7" width="3.85546875" style="68" customWidth="1"/>
    <col min="8" max="8" width="37.7109375" style="68" customWidth="1"/>
    <col min="9" max="9" width="10.85546875" style="68" customWidth="1"/>
    <col min="10" max="10" width="4.140625" style="68" customWidth="1"/>
    <col min="11" max="11" width="42.140625" style="68" bestFit="1" customWidth="1"/>
    <col min="12" max="16384" width="8.85546875" hidden="1"/>
  </cols>
  <sheetData>
    <row r="1" spans="1:11" x14ac:dyDescent="0.25">
      <c r="B1" s="69"/>
      <c r="C1" s="69"/>
      <c r="D1" s="69"/>
      <c r="E1" s="69"/>
      <c r="F1" s="69"/>
      <c r="G1" s="69"/>
      <c r="H1" s="69"/>
      <c r="I1" s="69"/>
    </row>
    <row r="2" spans="1:11" ht="36" customHeight="1" x14ac:dyDescent="0.25">
      <c r="A2" s="70"/>
      <c r="B2" s="105" t="s">
        <v>84</v>
      </c>
      <c r="C2" s="158"/>
      <c r="D2" s="158"/>
      <c r="E2" s="71"/>
      <c r="F2" s="72" t="s">
        <v>85</v>
      </c>
      <c r="G2" s="71"/>
      <c r="H2" s="73" t="s">
        <v>86</v>
      </c>
      <c r="I2" s="74" t="s">
        <v>85</v>
      </c>
      <c r="J2" s="75"/>
    </row>
    <row r="3" spans="1:11" x14ac:dyDescent="0.25">
      <c r="A3" s="70"/>
      <c r="B3" s="76">
        <v>1</v>
      </c>
      <c r="C3" s="77" t="s">
        <v>87</v>
      </c>
      <c r="D3" s="78" t="s">
        <v>88</v>
      </c>
      <c r="H3" s="68" t="s">
        <v>89</v>
      </c>
      <c r="I3" s="79">
        <v>0.18</v>
      </c>
      <c r="J3" s="75"/>
    </row>
    <row r="4" spans="1:11" ht="30" x14ac:dyDescent="0.25">
      <c r="A4" s="70"/>
      <c r="B4" s="76">
        <v>2</v>
      </c>
      <c r="C4" s="80" t="s">
        <v>90</v>
      </c>
      <c r="D4" s="81"/>
      <c r="H4" s="68" t="s">
        <v>91</v>
      </c>
      <c r="I4" s="79">
        <v>0.27</v>
      </c>
      <c r="J4" s="75"/>
    </row>
    <row r="5" spans="1:11" x14ac:dyDescent="0.25">
      <c r="A5" s="70"/>
      <c r="B5" s="76">
        <v>3</v>
      </c>
      <c r="C5" s="68" t="s">
        <v>92</v>
      </c>
      <c r="D5" s="82">
        <v>0.92500000000000004</v>
      </c>
      <c r="H5" s="68" t="s">
        <v>93</v>
      </c>
      <c r="I5" s="79">
        <v>0.36</v>
      </c>
      <c r="J5" s="75"/>
    </row>
    <row r="6" spans="1:11" x14ac:dyDescent="0.25">
      <c r="A6" s="70"/>
      <c r="B6" s="76">
        <v>4</v>
      </c>
      <c r="C6" s="68" t="s">
        <v>94</v>
      </c>
      <c r="D6" s="81"/>
      <c r="I6" s="79"/>
      <c r="J6" s="75"/>
    </row>
    <row r="7" spans="1:11" x14ac:dyDescent="0.25">
      <c r="A7" s="70"/>
      <c r="B7" s="76">
        <v>5</v>
      </c>
      <c r="C7" s="68" t="s">
        <v>95</v>
      </c>
      <c r="D7" s="83"/>
      <c r="I7" s="79"/>
      <c r="J7" s="75"/>
    </row>
    <row r="8" spans="1:11" x14ac:dyDescent="0.25">
      <c r="A8" s="70"/>
      <c r="B8" s="76">
        <v>6</v>
      </c>
      <c r="C8" s="68" t="s">
        <v>96</v>
      </c>
      <c r="D8" s="84" t="str">
        <f>IFERROR(IF(D4&lt;&gt;"",D4*D5,""),"")</f>
        <v/>
      </c>
      <c r="I8" s="85"/>
      <c r="J8" s="75"/>
    </row>
    <row r="9" spans="1:11" x14ac:dyDescent="0.25">
      <c r="A9" s="70"/>
      <c r="B9" s="76">
        <v>7</v>
      </c>
      <c r="C9" s="68" t="s">
        <v>97</v>
      </c>
      <c r="D9" s="81"/>
      <c r="I9" s="85"/>
      <c r="J9" s="75"/>
    </row>
    <row r="10" spans="1:11" x14ac:dyDescent="0.25">
      <c r="A10" s="70"/>
      <c r="B10" s="76">
        <v>8</v>
      </c>
      <c r="C10" s="68" t="s">
        <v>98</v>
      </c>
      <c r="D10" s="81"/>
      <c r="I10" s="86"/>
      <c r="J10" s="75"/>
    </row>
    <row r="11" spans="1:11" x14ac:dyDescent="0.25">
      <c r="A11" s="70"/>
      <c r="B11" s="76">
        <v>9</v>
      </c>
      <c r="C11" s="68" t="s">
        <v>99</v>
      </c>
      <c r="D11" s="87" t="str">
        <f>IF(D10&lt;&gt;"",IFERROR(D10/D9,""),"")</f>
        <v/>
      </c>
      <c r="I11" s="86"/>
      <c r="J11" s="75"/>
    </row>
    <row r="12" spans="1:11" x14ac:dyDescent="0.25">
      <c r="A12" s="70"/>
      <c r="B12" s="76"/>
      <c r="C12" s="68" t="s">
        <v>100</v>
      </c>
      <c r="D12" s="81"/>
      <c r="I12" s="86"/>
      <c r="J12" s="75"/>
    </row>
    <row r="13" spans="1:11" x14ac:dyDescent="0.25">
      <c r="A13" s="70"/>
      <c r="B13" s="76">
        <v>10</v>
      </c>
      <c r="C13" s="68" t="s">
        <v>101</v>
      </c>
      <c r="F13" s="88" t="str">
        <f>IF(D8&lt;&gt;"",D6/D8,"")</f>
        <v/>
      </c>
      <c r="H13" s="89" t="str">
        <f>IF(C2&lt;&gt;"",TEXT(C2&amp;" komt uit op:",0),"")</f>
        <v/>
      </c>
      <c r="I13" s="86"/>
      <c r="J13" s="90"/>
      <c r="K13" s="91" t="str">
        <f>IF(AND(D8&lt;&gt;"",C2=""),"Graag ook de naam van de locatie invullen","")</f>
        <v/>
      </c>
    </row>
    <row r="14" spans="1:11" x14ac:dyDescent="0.25">
      <c r="A14" s="70"/>
      <c r="B14" s="76"/>
      <c r="F14" s="80"/>
      <c r="H14" s="88" t="str">
        <f>IF(F13&lt;&gt;"",IF(F13&lt;=0.23,H3,IF(AND(F13&gt;0.23,F13&lt;=0.33,D7=0),H4,IF(AND(F13&gt;0.33,D7=0),H5,"Deze groep vraagt maatwerk"))),"")</f>
        <v/>
      </c>
      <c r="I14" s="86"/>
      <c r="J14" s="90"/>
      <c r="K14" s="91"/>
    </row>
    <row r="15" spans="1:11" x14ac:dyDescent="0.25">
      <c r="A15" s="70"/>
      <c r="B15" s="92" t="s">
        <v>102</v>
      </c>
      <c r="C15" s="93" t="s">
        <v>103</v>
      </c>
      <c r="H15"/>
      <c r="I15" s="86"/>
      <c r="J15" s="75"/>
    </row>
    <row r="16" spans="1:11" x14ac:dyDescent="0.25">
      <c r="A16" s="70"/>
      <c r="B16" s="92" t="s">
        <v>104</v>
      </c>
      <c r="C16" s="93" t="s">
        <v>105</v>
      </c>
      <c r="D16" s="94"/>
      <c r="E16" s="94"/>
      <c r="F16" s="94"/>
      <c r="G16" s="94"/>
      <c r="I16" s="86"/>
      <c r="J16" s="75"/>
    </row>
    <row r="17" spans="1:10" x14ac:dyDescent="0.25">
      <c r="A17" s="70"/>
      <c r="B17" s="95"/>
      <c r="C17" s="96"/>
      <c r="D17" s="94"/>
      <c r="E17" s="94"/>
      <c r="F17" s="94"/>
      <c r="G17" s="94"/>
      <c r="I17" s="86"/>
      <c r="J17" s="75"/>
    </row>
    <row r="18" spans="1:10" x14ac:dyDescent="0.25">
      <c r="A18" s="70"/>
      <c r="B18" s="97"/>
      <c r="C18" s="96"/>
      <c r="D18" s="94"/>
      <c r="E18" s="94"/>
      <c r="F18" s="94"/>
      <c r="G18" s="94"/>
      <c r="I18" s="86"/>
      <c r="J18" s="75"/>
    </row>
    <row r="19" spans="1:10" x14ac:dyDescent="0.25">
      <c r="A19" s="70"/>
      <c r="B19" s="98"/>
      <c r="C19" s="99"/>
      <c r="D19" s="100"/>
      <c r="E19" s="100"/>
      <c r="F19" s="100"/>
      <c r="G19" s="100"/>
      <c r="H19" s="101"/>
      <c r="I19" s="102"/>
      <c r="J19" s="75"/>
    </row>
    <row r="20" spans="1:10" x14ac:dyDescent="0.25">
      <c r="B20" s="103"/>
      <c r="C20" s="104"/>
      <c r="D20" s="103"/>
      <c r="E20" s="103"/>
      <c r="F20" s="103"/>
      <c r="G20" s="103"/>
      <c r="H20" s="103"/>
      <c r="I20" s="103"/>
    </row>
    <row r="21" spans="1:10" x14ac:dyDescent="0.25"/>
    <row r="22" spans="1:10" x14ac:dyDescent="0.25">
      <c r="B22" s="77" t="s">
        <v>106</v>
      </c>
    </row>
    <row r="23" spans="1:10" x14ac:dyDescent="0.25"/>
  </sheetData>
  <sheetProtection sheet="1" selectLockedCells="1"/>
  <mergeCells count="1">
    <mergeCell ref="C2:D2"/>
  </mergeCells>
  <conditionalFormatting sqref="C2">
    <cfRule type="expression" dxfId="11" priority="4">
      <formula>C2&lt;&gt;""</formula>
    </cfRule>
    <cfRule type="expression" dxfId="10" priority="5">
      <formula>C2=""</formula>
    </cfRule>
  </conditionalFormatting>
  <conditionalFormatting sqref="D9:D10 D4 D6:D7">
    <cfRule type="expression" dxfId="9" priority="6">
      <formula>D4=""</formula>
    </cfRule>
  </conditionalFormatting>
  <conditionalFormatting sqref="F13">
    <cfRule type="expression" dxfId="8" priority="3">
      <formula>F13=""</formula>
    </cfRule>
  </conditionalFormatting>
  <conditionalFormatting sqref="H14">
    <cfRule type="expression" dxfId="7" priority="2">
      <formula>H14=""</formula>
    </cfRule>
  </conditionalFormatting>
  <conditionalFormatting sqref="D12">
    <cfRule type="expression" dxfId="6" priority="1">
      <formula>D12=""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0C3E3-C6A0-497E-B5DF-CBB13B8DDE40}">
  <sheetPr>
    <tabColor theme="9" tint="0.79998168889431442"/>
  </sheetPr>
  <dimension ref="A1:K23"/>
  <sheetViews>
    <sheetView zoomScaleNormal="100" workbookViewId="0">
      <selection activeCell="C2" sqref="C2:D2"/>
    </sheetView>
  </sheetViews>
  <sheetFormatPr defaultColWidth="0" defaultRowHeight="15" customHeight="1" zeroHeight="1" x14ac:dyDescent="0.25"/>
  <cols>
    <col min="1" max="1" width="4.85546875" style="68" customWidth="1"/>
    <col min="2" max="2" width="14.5703125" style="68" customWidth="1"/>
    <col min="3" max="3" width="60.42578125" style="68" customWidth="1"/>
    <col min="4" max="4" width="9" style="68" customWidth="1"/>
    <col min="5" max="5" width="3.85546875" style="68" customWidth="1"/>
    <col min="6" max="6" width="11.42578125" style="68" customWidth="1"/>
    <col min="7" max="7" width="3.85546875" style="68" customWidth="1"/>
    <col min="8" max="8" width="37.7109375" style="68" customWidth="1"/>
    <col min="9" max="9" width="10.85546875" style="68" customWidth="1"/>
    <col min="10" max="10" width="4.140625" style="68" customWidth="1"/>
    <col min="11" max="11" width="42.140625" style="68" bestFit="1" customWidth="1"/>
    <col min="12" max="16384" width="8.85546875" hidden="1"/>
  </cols>
  <sheetData>
    <row r="1" spans="1:11" x14ac:dyDescent="0.25">
      <c r="B1" s="69"/>
      <c r="C1" s="69"/>
      <c r="D1" s="69"/>
      <c r="E1" s="69"/>
      <c r="F1" s="69"/>
      <c r="G1" s="69"/>
      <c r="H1" s="69"/>
      <c r="I1" s="69"/>
    </row>
    <row r="2" spans="1:11" ht="36" customHeight="1" x14ac:dyDescent="0.25">
      <c r="A2" s="70"/>
      <c r="B2" s="105" t="s">
        <v>84</v>
      </c>
      <c r="C2" s="158"/>
      <c r="D2" s="158"/>
      <c r="E2" s="71"/>
      <c r="F2" s="72" t="s">
        <v>85</v>
      </c>
      <c r="G2" s="71"/>
      <c r="H2" s="73" t="s">
        <v>86</v>
      </c>
      <c r="I2" s="74" t="s">
        <v>85</v>
      </c>
      <c r="J2" s="75"/>
    </row>
    <row r="3" spans="1:11" x14ac:dyDescent="0.25">
      <c r="A3" s="70"/>
      <c r="B3" s="76">
        <v>1</v>
      </c>
      <c r="C3" s="77" t="s">
        <v>87</v>
      </c>
      <c r="D3" s="78" t="s">
        <v>88</v>
      </c>
      <c r="H3" s="68" t="s">
        <v>89</v>
      </c>
      <c r="I3" s="79">
        <v>0.18</v>
      </c>
      <c r="J3" s="75"/>
    </row>
    <row r="4" spans="1:11" ht="30" x14ac:dyDescent="0.25">
      <c r="A4" s="70"/>
      <c r="B4" s="76">
        <v>2</v>
      </c>
      <c r="C4" s="80" t="s">
        <v>90</v>
      </c>
      <c r="D4" s="81"/>
      <c r="H4" s="68" t="s">
        <v>91</v>
      </c>
      <c r="I4" s="79">
        <v>0.27</v>
      </c>
      <c r="J4" s="75"/>
    </row>
    <row r="5" spans="1:11" x14ac:dyDescent="0.25">
      <c r="A5" s="70"/>
      <c r="B5" s="76">
        <v>3</v>
      </c>
      <c r="C5" s="68" t="s">
        <v>92</v>
      </c>
      <c r="D5" s="82">
        <v>0.92500000000000004</v>
      </c>
      <c r="H5" s="68" t="s">
        <v>93</v>
      </c>
      <c r="I5" s="79">
        <v>0.36</v>
      </c>
      <c r="J5" s="75"/>
    </row>
    <row r="6" spans="1:11" x14ac:dyDescent="0.25">
      <c r="A6" s="70"/>
      <c r="B6" s="76">
        <v>4</v>
      </c>
      <c r="C6" s="68" t="s">
        <v>94</v>
      </c>
      <c r="D6" s="81"/>
      <c r="I6" s="79"/>
      <c r="J6" s="75"/>
    </row>
    <row r="7" spans="1:11" x14ac:dyDescent="0.25">
      <c r="A7" s="70"/>
      <c r="B7" s="76">
        <v>5</v>
      </c>
      <c r="C7" s="68" t="s">
        <v>95</v>
      </c>
      <c r="D7" s="83"/>
      <c r="I7" s="79"/>
      <c r="J7" s="75"/>
    </row>
    <row r="8" spans="1:11" x14ac:dyDescent="0.25">
      <c r="A8" s="70"/>
      <c r="B8" s="76">
        <v>6</v>
      </c>
      <c r="C8" s="68" t="s">
        <v>96</v>
      </c>
      <c r="D8" s="84" t="str">
        <f>IFERROR(IF(D4&lt;&gt;"",D4*D5,""),"")</f>
        <v/>
      </c>
      <c r="I8" s="85"/>
      <c r="J8" s="75"/>
    </row>
    <row r="9" spans="1:11" x14ac:dyDescent="0.25">
      <c r="A9" s="70"/>
      <c r="B9" s="76">
        <v>7</v>
      </c>
      <c r="C9" s="68" t="s">
        <v>97</v>
      </c>
      <c r="D9" s="81"/>
      <c r="I9" s="85"/>
      <c r="J9" s="75"/>
    </row>
    <row r="10" spans="1:11" x14ac:dyDescent="0.25">
      <c r="A10" s="70"/>
      <c r="B10" s="76">
        <v>8</v>
      </c>
      <c r="C10" s="68" t="s">
        <v>98</v>
      </c>
      <c r="D10" s="81"/>
      <c r="I10" s="86"/>
      <c r="J10" s="75"/>
    </row>
    <row r="11" spans="1:11" x14ac:dyDescent="0.25">
      <c r="A11" s="70"/>
      <c r="B11" s="76">
        <v>9</v>
      </c>
      <c r="C11" s="68" t="s">
        <v>99</v>
      </c>
      <c r="D11" s="87" t="str">
        <f>IF(D10&lt;&gt;"",IFERROR(D10/D9,""),"")</f>
        <v/>
      </c>
      <c r="I11" s="86"/>
      <c r="J11" s="75"/>
    </row>
    <row r="12" spans="1:11" x14ac:dyDescent="0.25">
      <c r="A12" s="70"/>
      <c r="B12" s="76"/>
      <c r="C12" s="68" t="s">
        <v>100</v>
      </c>
      <c r="D12" s="81"/>
      <c r="I12" s="86"/>
      <c r="J12" s="75"/>
    </row>
    <row r="13" spans="1:11" x14ac:dyDescent="0.25">
      <c r="A13" s="70"/>
      <c r="B13" s="76">
        <v>10</v>
      </c>
      <c r="C13" s="68" t="s">
        <v>101</v>
      </c>
      <c r="F13" s="88" t="str">
        <f>IF(D8&lt;&gt;"",D6/D8,"")</f>
        <v/>
      </c>
      <c r="H13" s="89" t="str">
        <f>IF(C2&lt;&gt;"",TEXT(C2&amp;" komt uit op:",0),"")</f>
        <v/>
      </c>
      <c r="I13" s="86"/>
      <c r="J13" s="90"/>
      <c r="K13" s="91" t="str">
        <f>IF(AND(D8&lt;&gt;"",C2=""),"Graag ook de naam van de locatie invullen","")</f>
        <v/>
      </c>
    </row>
    <row r="14" spans="1:11" x14ac:dyDescent="0.25">
      <c r="A14" s="70"/>
      <c r="B14" s="76"/>
      <c r="F14" s="80"/>
      <c r="H14" s="88" t="str">
        <f>IF(F13&lt;&gt;"",IF(F13&lt;=0.23,H3,IF(AND(F13&gt;0.23,F13&lt;=0.33,D7=0),H4,IF(AND(F13&gt;0.33,D7=0),H5,"Deze groep vraagt maatwerk"))),"")</f>
        <v/>
      </c>
      <c r="I14" s="86"/>
      <c r="J14" s="90"/>
      <c r="K14" s="91"/>
    </row>
    <row r="15" spans="1:11" x14ac:dyDescent="0.25">
      <c r="A15" s="70"/>
      <c r="B15" s="92" t="s">
        <v>102</v>
      </c>
      <c r="C15" s="93" t="s">
        <v>103</v>
      </c>
      <c r="H15"/>
      <c r="I15" s="86"/>
      <c r="J15" s="75"/>
    </row>
    <row r="16" spans="1:11" x14ac:dyDescent="0.25">
      <c r="A16" s="70"/>
      <c r="B16" s="92" t="s">
        <v>104</v>
      </c>
      <c r="C16" s="93" t="s">
        <v>105</v>
      </c>
      <c r="D16" s="94"/>
      <c r="E16" s="94"/>
      <c r="F16" s="94"/>
      <c r="G16" s="94"/>
      <c r="I16" s="86"/>
      <c r="J16" s="75"/>
    </row>
    <row r="17" spans="1:10" x14ac:dyDescent="0.25">
      <c r="A17" s="70"/>
      <c r="B17" s="95"/>
      <c r="C17" s="96"/>
      <c r="D17" s="94"/>
      <c r="E17" s="94"/>
      <c r="F17" s="94"/>
      <c r="G17" s="94"/>
      <c r="I17" s="86"/>
      <c r="J17" s="75"/>
    </row>
    <row r="18" spans="1:10" x14ac:dyDescent="0.25">
      <c r="A18" s="70"/>
      <c r="B18" s="97"/>
      <c r="C18" s="96"/>
      <c r="D18" s="94"/>
      <c r="E18" s="94"/>
      <c r="F18" s="94"/>
      <c r="G18" s="94"/>
      <c r="I18" s="86"/>
      <c r="J18" s="75"/>
    </row>
    <row r="19" spans="1:10" x14ac:dyDescent="0.25">
      <c r="A19" s="70"/>
      <c r="B19" s="98"/>
      <c r="C19" s="99"/>
      <c r="D19" s="100"/>
      <c r="E19" s="100"/>
      <c r="F19" s="100"/>
      <c r="G19" s="100"/>
      <c r="H19" s="101"/>
      <c r="I19" s="102"/>
      <c r="J19" s="75"/>
    </row>
    <row r="20" spans="1:10" x14ac:dyDescent="0.25">
      <c r="B20" s="103"/>
      <c r="C20" s="104"/>
      <c r="D20" s="103"/>
      <c r="E20" s="103"/>
      <c r="F20" s="103"/>
      <c r="G20" s="103"/>
      <c r="H20" s="103"/>
      <c r="I20" s="103"/>
    </row>
    <row r="21" spans="1:10" x14ac:dyDescent="0.25"/>
    <row r="22" spans="1:10" x14ac:dyDescent="0.25">
      <c r="B22" s="77" t="s">
        <v>106</v>
      </c>
    </row>
    <row r="23" spans="1:10" x14ac:dyDescent="0.25"/>
  </sheetData>
  <sheetProtection sheet="1" selectLockedCells="1"/>
  <mergeCells count="1">
    <mergeCell ref="C2:D2"/>
  </mergeCells>
  <conditionalFormatting sqref="C2">
    <cfRule type="expression" dxfId="5" priority="4">
      <formula>C2&lt;&gt;""</formula>
    </cfRule>
    <cfRule type="expression" dxfId="4" priority="5">
      <formula>C2=""</formula>
    </cfRule>
  </conditionalFormatting>
  <conditionalFormatting sqref="D9:D10 D4 D6:D7">
    <cfRule type="expression" dxfId="3" priority="6">
      <formula>D4=""</formula>
    </cfRule>
  </conditionalFormatting>
  <conditionalFormatting sqref="F13">
    <cfRule type="expression" dxfId="2" priority="3">
      <formula>F13=""</formula>
    </cfRule>
  </conditionalFormatting>
  <conditionalFormatting sqref="H14">
    <cfRule type="expression" dxfId="1" priority="2">
      <formula>H14=""</formula>
    </cfRule>
  </conditionalFormatting>
  <conditionalFormatting sqref="D12">
    <cfRule type="expression" dxfId="0" priority="1">
      <formula>D12=""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Algemeen</vt:lpstr>
      <vt:lpstr>Registraties professionals</vt:lpstr>
      <vt:lpstr>Hoofd- en onderaannemer(s)</vt:lpstr>
      <vt:lpstr>Beschrijving hulp</vt:lpstr>
      <vt:lpstr>Invulblad groepsproducten(1)</vt:lpstr>
      <vt:lpstr>Invulblad groepsproducten (2)</vt:lpstr>
      <vt:lpstr>Invulblad groepsproducten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Aalst, Maarten van</dc:creator>
  <cp:lastModifiedBy>Gyurok, Eszter</cp:lastModifiedBy>
  <dcterms:created xsi:type="dcterms:W3CDTF">2021-06-22T12:52:31Z</dcterms:created>
  <dcterms:modified xsi:type="dcterms:W3CDTF">2024-06-11T14:05:41Z</dcterms:modified>
</cp:coreProperties>
</file>